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026D3A3-C725-4AF3-B1D5-26C212EDA38F}" xr6:coauthVersionLast="44" xr6:coauthVersionMax="44" xr10:uidLastSave="{00000000-0000-0000-0000-000000000000}"/>
  <bookViews>
    <workbookView xWindow="-108" yWindow="-108" windowWidth="23256" windowHeight="12576" xr2:uid="{BA3838E3-796E-4742-AFC6-410FD157EAE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76" i="1" l="1"/>
  <c r="J76" i="1"/>
  <c r="I76" i="1"/>
  <c r="E76" i="1"/>
  <c r="H75" i="1"/>
  <c r="M75" i="1" s="1"/>
  <c r="H74" i="1"/>
  <c r="M74" i="1" s="1"/>
  <c r="H73" i="1"/>
  <c r="M73" i="1" s="1"/>
  <c r="H72" i="1"/>
  <c r="M72" i="1" s="1"/>
  <c r="H71" i="1"/>
  <c r="M71" i="1" s="1"/>
  <c r="H70" i="1"/>
  <c r="M70" i="1" s="1"/>
  <c r="R70" i="1" s="1"/>
  <c r="H69" i="1"/>
  <c r="M69" i="1" s="1"/>
  <c r="P69" i="1" s="1"/>
  <c r="H68" i="1"/>
  <c r="M68" i="1" s="1"/>
  <c r="S67" i="1"/>
  <c r="H67" i="1"/>
  <c r="M67" i="1" s="1"/>
  <c r="H66" i="1"/>
  <c r="M66" i="1" s="1"/>
  <c r="H65" i="1"/>
  <c r="M65" i="1" s="1"/>
  <c r="P65" i="1" s="1"/>
  <c r="H64" i="1"/>
  <c r="M64" i="1" s="1"/>
  <c r="H63" i="1"/>
  <c r="M63" i="1" s="1"/>
  <c r="R63" i="1" s="1"/>
  <c r="M62" i="1"/>
  <c r="R62" i="1" s="1"/>
  <c r="H62" i="1"/>
  <c r="H61" i="1"/>
  <c r="M61" i="1" s="1"/>
  <c r="H60" i="1"/>
  <c r="M60" i="1" s="1"/>
  <c r="H59" i="1"/>
  <c r="M59" i="1" s="1"/>
  <c r="R59" i="1" s="1"/>
  <c r="H58" i="1"/>
  <c r="M58" i="1" s="1"/>
  <c r="R57" i="1"/>
  <c r="O57" i="1"/>
  <c r="H57" i="1"/>
  <c r="M57" i="1" s="1"/>
  <c r="T57" i="1" s="1"/>
  <c r="H56" i="1"/>
  <c r="M56" i="1" s="1"/>
  <c r="H55" i="1"/>
  <c r="M55" i="1" s="1"/>
  <c r="R55" i="1" s="1"/>
  <c r="H54" i="1"/>
  <c r="M54" i="1" s="1"/>
  <c r="H53" i="1"/>
  <c r="M53" i="1" s="1"/>
  <c r="O52" i="1"/>
  <c r="M52" i="1"/>
  <c r="T52" i="1" s="1"/>
  <c r="H52" i="1"/>
  <c r="T51" i="1"/>
  <c r="S51" i="1"/>
  <c r="R51" i="1"/>
  <c r="H51" i="1"/>
  <c r="M51" i="1" s="1"/>
  <c r="Q51" i="1" s="1"/>
  <c r="M50" i="1"/>
  <c r="O50" i="1" s="1"/>
  <c r="H50" i="1"/>
  <c r="H49" i="1"/>
  <c r="M49" i="1" s="1"/>
  <c r="R49" i="1" s="1"/>
  <c r="H48" i="1"/>
  <c r="M48" i="1" s="1"/>
  <c r="O47" i="1"/>
  <c r="M47" i="1"/>
  <c r="N47" i="1" s="1"/>
  <c r="H47" i="1"/>
  <c r="M46" i="1"/>
  <c r="P46" i="1" s="1"/>
  <c r="H46" i="1"/>
  <c r="H45" i="1"/>
  <c r="M45" i="1" s="1"/>
  <c r="H44" i="1"/>
  <c r="M44" i="1" s="1"/>
  <c r="N43" i="1"/>
  <c r="H43" i="1"/>
  <c r="M43" i="1" s="1"/>
  <c r="S43" i="1" s="1"/>
  <c r="H42" i="1"/>
  <c r="M42" i="1" s="1"/>
  <c r="T42" i="1" s="1"/>
  <c r="H41" i="1"/>
  <c r="M41" i="1" s="1"/>
  <c r="T41" i="1" s="1"/>
  <c r="H40" i="1"/>
  <c r="M40" i="1" s="1"/>
  <c r="H39" i="1"/>
  <c r="M39" i="1" s="1"/>
  <c r="M38" i="1"/>
  <c r="R38" i="1" s="1"/>
  <c r="H38" i="1"/>
  <c r="H37" i="1"/>
  <c r="M37" i="1" s="1"/>
  <c r="S37" i="1" s="1"/>
  <c r="H36" i="1"/>
  <c r="M36" i="1" s="1"/>
  <c r="H35" i="1"/>
  <c r="M35" i="1" s="1"/>
  <c r="R35" i="1" s="1"/>
  <c r="H34" i="1"/>
  <c r="M34" i="1" s="1"/>
  <c r="H33" i="1"/>
  <c r="M33" i="1" s="1"/>
  <c r="P33" i="1" s="1"/>
  <c r="H32" i="1"/>
  <c r="M32" i="1" s="1"/>
  <c r="H31" i="1"/>
  <c r="M31" i="1" s="1"/>
  <c r="R31" i="1" s="1"/>
  <c r="H30" i="1"/>
  <c r="M30" i="1" s="1"/>
  <c r="R30" i="1" s="1"/>
  <c r="H29" i="1"/>
  <c r="M29" i="1" s="1"/>
  <c r="H28" i="1"/>
  <c r="M28" i="1" s="1"/>
  <c r="R27" i="1"/>
  <c r="Q27" i="1"/>
  <c r="H27" i="1"/>
  <c r="M27" i="1" s="1"/>
  <c r="T27" i="1" s="1"/>
  <c r="H26" i="1"/>
  <c r="M26" i="1" s="1"/>
  <c r="H25" i="1"/>
  <c r="M25" i="1" s="1"/>
  <c r="T25" i="1" s="1"/>
  <c r="H24" i="1"/>
  <c r="M24" i="1" s="1"/>
  <c r="H23" i="1"/>
  <c r="M23" i="1" s="1"/>
  <c r="H22" i="1"/>
  <c r="M22" i="1" s="1"/>
  <c r="H21" i="1"/>
  <c r="M21" i="1" s="1"/>
  <c r="S20" i="1"/>
  <c r="M20" i="1"/>
  <c r="P20" i="1" s="1"/>
  <c r="H20" i="1"/>
  <c r="S19" i="1"/>
  <c r="H19" i="1"/>
  <c r="M19" i="1" s="1"/>
  <c r="O19" i="1" s="1"/>
  <c r="H18" i="1"/>
  <c r="M18" i="1" s="1"/>
  <c r="T18" i="1" s="1"/>
  <c r="T17" i="1"/>
  <c r="N17" i="1"/>
  <c r="H17" i="1"/>
  <c r="M17" i="1" s="1"/>
  <c r="S17" i="1" s="1"/>
  <c r="H16" i="1"/>
  <c r="M16" i="1" s="1"/>
  <c r="H15" i="1"/>
  <c r="M15" i="1" s="1"/>
  <c r="H14" i="1"/>
  <c r="M14" i="1" s="1"/>
  <c r="H13" i="1"/>
  <c r="M13" i="1" s="1"/>
  <c r="Q13" i="1" s="1"/>
  <c r="H12" i="1"/>
  <c r="M12" i="1" s="1"/>
  <c r="H11" i="1"/>
  <c r="M11" i="1" s="1"/>
  <c r="H10" i="1"/>
  <c r="M10" i="1" s="1"/>
  <c r="H9" i="1"/>
  <c r="M9" i="1" s="1"/>
  <c r="H8" i="1"/>
  <c r="M8" i="1" s="1"/>
  <c r="H7" i="1"/>
  <c r="M7" i="1" s="1"/>
  <c r="H6" i="1"/>
  <c r="M6" i="1" s="1"/>
  <c r="R54" i="1" l="1"/>
  <c r="S54" i="1"/>
  <c r="Q54" i="1"/>
  <c r="R39" i="1"/>
  <c r="O39" i="1"/>
  <c r="T68" i="1"/>
  <c r="O68" i="1"/>
  <c r="R22" i="1"/>
  <c r="S22" i="1"/>
  <c r="Q22" i="1"/>
  <c r="O22" i="1"/>
  <c r="T28" i="1"/>
  <c r="Q28" i="1"/>
  <c r="T12" i="1"/>
  <c r="N12" i="1"/>
  <c r="R12" i="1"/>
  <c r="P12" i="1"/>
  <c r="N25" i="1"/>
  <c r="R25" i="1"/>
  <c r="R65" i="1"/>
  <c r="T19" i="1"/>
  <c r="P41" i="1"/>
  <c r="S46" i="1"/>
  <c r="Q52" i="1"/>
  <c r="N51" i="1"/>
  <c r="S52" i="1"/>
  <c r="T24" i="1"/>
  <c r="S24" i="1"/>
  <c r="Q24" i="1"/>
  <c r="O24" i="1"/>
  <c r="T9" i="1"/>
  <c r="Q9" i="1"/>
  <c r="P9" i="1"/>
  <c r="O9" i="1"/>
  <c r="N9" i="1"/>
  <c r="R9" i="1"/>
  <c r="T44" i="1"/>
  <c r="P44" i="1"/>
  <c r="O44" i="1"/>
  <c r="N44" i="1"/>
  <c r="S44" i="1"/>
  <c r="Q44" i="1"/>
  <c r="T45" i="1"/>
  <c r="N45" i="1"/>
  <c r="S14" i="1"/>
  <c r="O14" i="1"/>
  <c r="T36" i="1"/>
  <c r="P36" i="1"/>
  <c r="O36" i="1"/>
  <c r="N36" i="1"/>
  <c r="Q36" i="1"/>
  <c r="S36" i="1"/>
  <c r="T40" i="1"/>
  <c r="R40" i="1"/>
  <c r="O40" i="1"/>
  <c r="S16" i="1"/>
  <c r="T16" i="1"/>
  <c r="T60" i="1"/>
  <c r="N60" i="1"/>
  <c r="S60" i="1"/>
  <c r="P60" i="1"/>
  <c r="Q60" i="1"/>
  <c r="O60" i="1"/>
  <c r="T6" i="1"/>
  <c r="S6" i="1"/>
  <c r="R6" i="1"/>
  <c r="Q6" i="1"/>
  <c r="P6" i="1"/>
  <c r="O6" i="1"/>
  <c r="S71" i="1"/>
  <c r="R71" i="1"/>
  <c r="P71" i="1"/>
  <c r="O71" i="1"/>
  <c r="Q12" i="1"/>
  <c r="Q20" i="1"/>
  <c r="P28" i="1"/>
  <c r="S30" i="1"/>
  <c r="T33" i="1"/>
  <c r="N39" i="1"/>
  <c r="Q65" i="1"/>
  <c r="N68" i="1"/>
  <c r="S12" i="1"/>
  <c r="O25" i="1"/>
  <c r="S28" i="1"/>
  <c r="Q41" i="1"/>
  <c r="T43" i="1"/>
  <c r="N50" i="1"/>
  <c r="O55" i="1"/>
  <c r="T65" i="1"/>
  <c r="P68" i="1"/>
  <c r="P25" i="1"/>
  <c r="S27" i="1"/>
  <c r="R41" i="1"/>
  <c r="P55" i="1"/>
  <c r="Q68" i="1"/>
  <c r="U68" i="1" s="1"/>
  <c r="V68" i="1" s="1"/>
  <c r="Q25" i="1"/>
  <c r="N52" i="1"/>
  <c r="P54" i="1"/>
  <c r="S68" i="1"/>
  <c r="O12" i="1"/>
  <c r="O17" i="1"/>
  <c r="P22" i="1"/>
  <c r="N28" i="1"/>
  <c r="U28" i="1" s="1"/>
  <c r="V28" i="1" s="1"/>
  <c r="Q30" i="1"/>
  <c r="O33" i="1"/>
  <c r="P52" i="1"/>
  <c r="O65" i="1"/>
  <c r="O28" i="1"/>
  <c r="R7" i="1"/>
  <c r="Q7" i="1"/>
  <c r="T7" i="1"/>
  <c r="P7" i="1"/>
  <c r="O7" i="1"/>
  <c r="N7" i="1"/>
  <c r="S7" i="1"/>
  <c r="S15" i="1"/>
  <c r="Q15" i="1"/>
  <c r="R15" i="1"/>
  <c r="P15" i="1"/>
  <c r="O15" i="1"/>
  <c r="N15" i="1"/>
  <c r="T15" i="1"/>
  <c r="O8" i="1"/>
  <c r="N8" i="1"/>
  <c r="Q8" i="1"/>
  <c r="T8" i="1"/>
  <c r="S8" i="1"/>
  <c r="R8" i="1"/>
  <c r="P8" i="1"/>
  <c r="R10" i="1"/>
  <c r="Q10" i="1"/>
  <c r="P10" i="1"/>
  <c r="O10" i="1"/>
  <c r="T10" i="1"/>
  <c r="N10" i="1"/>
  <c r="S10" i="1"/>
  <c r="S23" i="1"/>
  <c r="Q23" i="1"/>
  <c r="O23" i="1"/>
  <c r="T23" i="1"/>
  <c r="R23" i="1"/>
  <c r="P23" i="1"/>
  <c r="N23" i="1"/>
  <c r="R34" i="1"/>
  <c r="P34" i="1"/>
  <c r="S34" i="1"/>
  <c r="T34" i="1"/>
  <c r="Q34" i="1"/>
  <c r="O34" i="1"/>
  <c r="N34" i="1"/>
  <c r="Q53" i="1"/>
  <c r="O53" i="1"/>
  <c r="R53" i="1"/>
  <c r="P53" i="1"/>
  <c r="T53" i="1"/>
  <c r="S53" i="1"/>
  <c r="N53" i="1"/>
  <c r="O11" i="1"/>
  <c r="P11" i="1"/>
  <c r="N11" i="1"/>
  <c r="R11" i="1"/>
  <c r="T11" i="1"/>
  <c r="S11" i="1"/>
  <c r="Q11" i="1"/>
  <c r="Q21" i="1"/>
  <c r="O21" i="1"/>
  <c r="N21" i="1"/>
  <c r="R21" i="1"/>
  <c r="T21" i="1"/>
  <c r="S21" i="1"/>
  <c r="P21" i="1"/>
  <c r="R58" i="1"/>
  <c r="P58" i="1"/>
  <c r="S58" i="1"/>
  <c r="T58" i="1"/>
  <c r="Q58" i="1"/>
  <c r="O58" i="1"/>
  <c r="N58" i="1"/>
  <c r="Q29" i="1"/>
  <c r="O29" i="1"/>
  <c r="R29" i="1"/>
  <c r="N29" i="1"/>
  <c r="S29" i="1"/>
  <c r="T29" i="1"/>
  <c r="P29" i="1"/>
  <c r="R66" i="1"/>
  <c r="P66" i="1"/>
  <c r="S66" i="1"/>
  <c r="N66" i="1"/>
  <c r="Q66" i="1"/>
  <c r="T66" i="1"/>
  <c r="O66" i="1"/>
  <c r="P32" i="1"/>
  <c r="N32" i="1"/>
  <c r="Q32" i="1"/>
  <c r="R32" i="1"/>
  <c r="O32" i="1"/>
  <c r="T32" i="1"/>
  <c r="S32" i="1"/>
  <c r="P56" i="1"/>
  <c r="N56" i="1"/>
  <c r="Q56" i="1"/>
  <c r="O56" i="1"/>
  <c r="S56" i="1"/>
  <c r="T56" i="1"/>
  <c r="R56" i="1"/>
  <c r="Q61" i="1"/>
  <c r="O61" i="1"/>
  <c r="R61" i="1"/>
  <c r="T61" i="1"/>
  <c r="S61" i="1"/>
  <c r="P61" i="1"/>
  <c r="N61" i="1"/>
  <c r="P48" i="1"/>
  <c r="N48" i="1"/>
  <c r="Q48" i="1"/>
  <c r="T48" i="1"/>
  <c r="S48" i="1"/>
  <c r="R48" i="1"/>
  <c r="O48" i="1"/>
  <c r="R26" i="1"/>
  <c r="P26" i="1"/>
  <c r="S26" i="1"/>
  <c r="O26" i="1"/>
  <c r="T26" i="1"/>
  <c r="Q26" i="1"/>
  <c r="N26" i="1"/>
  <c r="P64" i="1"/>
  <c r="N64" i="1"/>
  <c r="Q64" i="1"/>
  <c r="N6" i="1"/>
  <c r="R17" i="1"/>
  <c r="S18" i="1"/>
  <c r="R19" i="1"/>
  <c r="P24" i="1"/>
  <c r="N24" i="1"/>
  <c r="P31" i="1"/>
  <c r="S39" i="1"/>
  <c r="Q39" i="1"/>
  <c r="U39" i="1" s="1"/>
  <c r="V39" i="1" s="1"/>
  <c r="T39" i="1"/>
  <c r="P40" i="1"/>
  <c r="N40" i="1"/>
  <c r="Q40" i="1"/>
  <c r="Q42" i="1"/>
  <c r="R50" i="1"/>
  <c r="P50" i="1"/>
  <c r="S50" i="1"/>
  <c r="U52" i="1"/>
  <c r="V52" i="1" s="1"/>
  <c r="R67" i="1"/>
  <c r="N70" i="1"/>
  <c r="T70" i="1"/>
  <c r="S70" i="1"/>
  <c r="Q70" i="1"/>
  <c r="P70" i="1"/>
  <c r="O70" i="1"/>
  <c r="P72" i="1"/>
  <c r="O72" i="1"/>
  <c r="N72" i="1"/>
  <c r="T72" i="1"/>
  <c r="S72" i="1"/>
  <c r="R72" i="1"/>
  <c r="Q72" i="1"/>
  <c r="N13" i="1"/>
  <c r="N35" i="1"/>
  <c r="N37" i="1"/>
  <c r="P38" i="1"/>
  <c r="O49" i="1"/>
  <c r="O59" i="1"/>
  <c r="P59" i="1"/>
  <c r="N62" i="1"/>
  <c r="T62" i="1"/>
  <c r="O62" i="1"/>
  <c r="N63" i="1"/>
  <c r="O64" i="1"/>
  <c r="T67" i="1"/>
  <c r="R74" i="1"/>
  <c r="Q74" i="1"/>
  <c r="P74" i="1"/>
  <c r="O74" i="1"/>
  <c r="N74" i="1"/>
  <c r="T74" i="1"/>
  <c r="S74" i="1"/>
  <c r="O13" i="1"/>
  <c r="N14" i="1"/>
  <c r="T14" i="1"/>
  <c r="R24" i="1"/>
  <c r="S33" i="1"/>
  <c r="N33" i="1"/>
  <c r="Q35" i="1"/>
  <c r="P37" i="1"/>
  <c r="Q38" i="1"/>
  <c r="P39" i="1"/>
  <c r="S40" i="1"/>
  <c r="S47" i="1"/>
  <c r="Q47" i="1"/>
  <c r="T47" i="1"/>
  <c r="P49" i="1"/>
  <c r="Q50" i="1"/>
  <c r="N59" i="1"/>
  <c r="P62" i="1"/>
  <c r="O63" i="1"/>
  <c r="R64" i="1"/>
  <c r="O75" i="1"/>
  <c r="N75" i="1"/>
  <c r="T75" i="1"/>
  <c r="S75" i="1"/>
  <c r="R75" i="1"/>
  <c r="Q75" i="1"/>
  <c r="P75" i="1"/>
  <c r="P13" i="1"/>
  <c r="P16" i="1"/>
  <c r="N16" i="1"/>
  <c r="R18" i="1"/>
  <c r="P18" i="1"/>
  <c r="O43" i="1"/>
  <c r="U43" i="1" s="1"/>
  <c r="V43" i="1" s="1"/>
  <c r="P43" i="1"/>
  <c r="Q45" i="1"/>
  <c r="O45" i="1"/>
  <c r="R45" i="1"/>
  <c r="N46" i="1"/>
  <c r="T46" i="1"/>
  <c r="O46" i="1"/>
  <c r="Q49" i="1"/>
  <c r="T50" i="1"/>
  <c r="S57" i="1"/>
  <c r="N57" i="1"/>
  <c r="Q59" i="1"/>
  <c r="Q62" i="1"/>
  <c r="P63" i="1"/>
  <c r="S64" i="1"/>
  <c r="Q69" i="1"/>
  <c r="O69" i="1"/>
  <c r="N69" i="1"/>
  <c r="T69" i="1"/>
  <c r="S69" i="1"/>
  <c r="R69" i="1"/>
  <c r="O35" i="1"/>
  <c r="P35" i="1"/>
  <c r="Q37" i="1"/>
  <c r="O37" i="1"/>
  <c r="R37" i="1"/>
  <c r="N38" i="1"/>
  <c r="T38" i="1"/>
  <c r="O38" i="1"/>
  <c r="T73" i="1"/>
  <c r="S73" i="1"/>
  <c r="R73" i="1"/>
  <c r="Q73" i="1"/>
  <c r="P73" i="1"/>
  <c r="O73" i="1"/>
  <c r="N73" i="1"/>
  <c r="R13" i="1"/>
  <c r="P14" i="1"/>
  <c r="O16" i="1"/>
  <c r="N18" i="1"/>
  <c r="N19" i="1"/>
  <c r="T20" i="1"/>
  <c r="R20" i="1"/>
  <c r="S31" i="1"/>
  <c r="Q31" i="1"/>
  <c r="T31" i="1"/>
  <c r="S35" i="1"/>
  <c r="T37" i="1"/>
  <c r="S38" i="1"/>
  <c r="R42" i="1"/>
  <c r="P42" i="1"/>
  <c r="S42" i="1"/>
  <c r="T64" i="1"/>
  <c r="O67" i="1"/>
  <c r="P67" i="1"/>
  <c r="S49" i="1"/>
  <c r="N49" i="1"/>
  <c r="S63" i="1"/>
  <c r="Q63" i="1"/>
  <c r="T63" i="1"/>
  <c r="H76" i="1"/>
  <c r="S9" i="1"/>
  <c r="U9" i="1" s="1"/>
  <c r="V9" i="1" s="1"/>
  <c r="S13" i="1"/>
  <c r="Q14" i="1"/>
  <c r="Q16" i="1"/>
  <c r="P17" i="1"/>
  <c r="O18" i="1"/>
  <c r="P19" i="1"/>
  <c r="N20" i="1"/>
  <c r="O27" i="1"/>
  <c r="P27" i="1"/>
  <c r="N30" i="1"/>
  <c r="T30" i="1"/>
  <c r="O30" i="1"/>
  <c r="N31" i="1"/>
  <c r="Q33" i="1"/>
  <c r="T35" i="1"/>
  <c r="S41" i="1"/>
  <c r="N41" i="1"/>
  <c r="N42" i="1"/>
  <c r="Q43" i="1"/>
  <c r="P45" i="1"/>
  <c r="Q46" i="1"/>
  <c r="P47" i="1"/>
  <c r="T49" i="1"/>
  <c r="S55" i="1"/>
  <c r="Q55" i="1"/>
  <c r="T55" i="1"/>
  <c r="P57" i="1"/>
  <c r="S59" i="1"/>
  <c r="S62" i="1"/>
  <c r="N67" i="1"/>
  <c r="M76" i="1"/>
  <c r="U79" i="1" s="1"/>
  <c r="T13" i="1"/>
  <c r="R14" i="1"/>
  <c r="R16" i="1"/>
  <c r="Q17" i="1"/>
  <c r="U17" i="1" s="1"/>
  <c r="V17" i="1" s="1"/>
  <c r="Q18" i="1"/>
  <c r="Q19" i="1"/>
  <c r="O20" i="1"/>
  <c r="N22" i="1"/>
  <c r="T22" i="1"/>
  <c r="S25" i="1"/>
  <c r="N27" i="1"/>
  <c r="P30" i="1"/>
  <c r="O31" i="1"/>
  <c r="R33" i="1"/>
  <c r="O41" i="1"/>
  <c r="O42" i="1"/>
  <c r="R43" i="1"/>
  <c r="S45" i="1"/>
  <c r="R46" i="1"/>
  <c r="R47" i="1"/>
  <c r="O51" i="1"/>
  <c r="U51" i="1" s="1"/>
  <c r="V51" i="1" s="1"/>
  <c r="P51" i="1"/>
  <c r="N54" i="1"/>
  <c r="T54" i="1"/>
  <c r="O54" i="1"/>
  <c r="N55" i="1"/>
  <c r="Q57" i="1"/>
  <c r="T59" i="1"/>
  <c r="S65" i="1"/>
  <c r="N65" i="1"/>
  <c r="Q67" i="1"/>
  <c r="T71" i="1"/>
  <c r="N71" i="1"/>
  <c r="R28" i="1"/>
  <c r="R36" i="1"/>
  <c r="R44" i="1"/>
  <c r="R52" i="1"/>
  <c r="R60" i="1"/>
  <c r="R68" i="1"/>
  <c r="Q71" i="1"/>
  <c r="U27" i="1" l="1"/>
  <c r="V27" i="1" s="1"/>
  <c r="U69" i="1"/>
  <c r="V69" i="1" s="1"/>
  <c r="U44" i="1"/>
  <c r="V44" i="1" s="1"/>
  <c r="U25" i="1"/>
  <c r="V25" i="1" s="1"/>
  <c r="U71" i="1"/>
  <c r="V71" i="1" s="1"/>
  <c r="U12" i="1"/>
  <c r="V12" i="1" s="1"/>
  <c r="U40" i="1"/>
  <c r="V40" i="1" s="1"/>
  <c r="U58" i="1"/>
  <c r="V58" i="1" s="1"/>
  <c r="U60" i="1"/>
  <c r="V60" i="1" s="1"/>
  <c r="U22" i="1"/>
  <c r="V22" i="1" s="1"/>
  <c r="U65" i="1"/>
  <c r="V65" i="1" s="1"/>
  <c r="U30" i="1"/>
  <c r="V30" i="1" s="1"/>
  <c r="U57" i="1"/>
  <c r="V57" i="1" s="1"/>
  <c r="U47" i="1"/>
  <c r="V47" i="1" s="1"/>
  <c r="U74" i="1"/>
  <c r="V74" i="1" s="1"/>
  <c r="U36" i="1"/>
  <c r="V36" i="1" s="1"/>
  <c r="U41" i="1"/>
  <c r="V41" i="1" s="1"/>
  <c r="P76" i="1"/>
  <c r="S76" i="1"/>
  <c r="U86" i="1" s="1"/>
  <c r="O76" i="1"/>
  <c r="U85" i="1" s="1"/>
  <c r="U19" i="1"/>
  <c r="V19" i="1" s="1"/>
  <c r="U29" i="1"/>
  <c r="V29" i="1" s="1"/>
  <c r="U34" i="1"/>
  <c r="V34" i="1" s="1"/>
  <c r="Q76" i="1"/>
  <c r="U81" i="1" s="1"/>
  <c r="R76" i="1"/>
  <c r="U84" i="1" s="1"/>
  <c r="U24" i="1"/>
  <c r="V24" i="1" s="1"/>
  <c r="U50" i="1"/>
  <c r="V50" i="1" s="1"/>
  <c r="U26" i="1"/>
  <c r="V26" i="1" s="1"/>
  <c r="T76" i="1"/>
  <c r="U83" i="1" s="1"/>
  <c r="U33" i="1"/>
  <c r="V33" i="1" s="1"/>
  <c r="U82" i="1"/>
  <c r="U63" i="1"/>
  <c r="V63" i="1" s="1"/>
  <c r="U49" i="1"/>
  <c r="V49" i="1" s="1"/>
  <c r="U16" i="1"/>
  <c r="V16" i="1" s="1"/>
  <c r="U59" i="1"/>
  <c r="V59" i="1" s="1"/>
  <c r="U37" i="1"/>
  <c r="V37" i="1" s="1"/>
  <c r="U72" i="1"/>
  <c r="V72" i="1" s="1"/>
  <c r="U67" i="1"/>
  <c r="V67" i="1" s="1"/>
  <c r="U73" i="1"/>
  <c r="V73" i="1" s="1"/>
  <c r="U45" i="1"/>
  <c r="V45" i="1" s="1"/>
  <c r="U14" i="1"/>
  <c r="V14" i="1" s="1"/>
  <c r="U35" i="1"/>
  <c r="V35" i="1" s="1"/>
  <c r="U70" i="1"/>
  <c r="V70" i="1" s="1"/>
  <c r="U61" i="1"/>
  <c r="V61" i="1" s="1"/>
  <c r="U10" i="1"/>
  <c r="V10" i="1" s="1"/>
  <c r="U7" i="1"/>
  <c r="V7" i="1" s="1"/>
  <c r="U75" i="1"/>
  <c r="V75" i="1" s="1"/>
  <c r="U62" i="1"/>
  <c r="V62" i="1" s="1"/>
  <c r="U13" i="1"/>
  <c r="V13" i="1" s="1"/>
  <c r="N76" i="1"/>
  <c r="U80" i="1" s="1"/>
  <c r="U6" i="1"/>
  <c r="U21" i="1"/>
  <c r="V21" i="1" s="1"/>
  <c r="U11" i="1"/>
  <c r="V11" i="1" s="1"/>
  <c r="U15" i="1"/>
  <c r="V15" i="1" s="1"/>
  <c r="U18" i="1"/>
  <c r="V18" i="1" s="1"/>
  <c r="U64" i="1"/>
  <c r="V64" i="1" s="1"/>
  <c r="U48" i="1"/>
  <c r="V48" i="1" s="1"/>
  <c r="U8" i="1"/>
  <c r="V8" i="1" s="1"/>
  <c r="U54" i="1"/>
  <c r="V54" i="1" s="1"/>
  <c r="U38" i="1"/>
  <c r="V38" i="1" s="1"/>
  <c r="U20" i="1"/>
  <c r="V20" i="1" s="1"/>
  <c r="U31" i="1"/>
  <c r="V31" i="1" s="1"/>
  <c r="U56" i="1"/>
  <c r="V56" i="1" s="1"/>
  <c r="U55" i="1"/>
  <c r="V55" i="1" s="1"/>
  <c r="U42" i="1"/>
  <c r="V42" i="1" s="1"/>
  <c r="U46" i="1"/>
  <c r="V46" i="1" s="1"/>
  <c r="U32" i="1"/>
  <c r="V32" i="1" s="1"/>
  <c r="U66" i="1"/>
  <c r="V66" i="1" s="1"/>
  <c r="U53" i="1"/>
  <c r="V53" i="1" s="1"/>
  <c r="U23" i="1"/>
  <c r="V23" i="1" s="1"/>
  <c r="U76" i="1" l="1"/>
  <c r="V6" i="1"/>
  <c r="V76" i="1" s="1"/>
  <c r="U87" i="1" s="1"/>
  <c r="U88" i="1" s="1"/>
</calcChain>
</file>

<file path=xl/sharedStrings.xml><?xml version="1.0" encoding="utf-8"?>
<sst xmlns="http://schemas.openxmlformats.org/spreadsheetml/2006/main" count="248" uniqueCount="52">
  <si>
    <t>"XXXXX" MMC</t>
  </si>
  <si>
    <t xml:space="preserve">2026-cı il Mart ayı üçün hesablanmış əmək haqqı cədvəli </t>
  </si>
  <si>
    <t>Mart 2026-cı il</t>
  </si>
  <si>
    <t>S\s</t>
  </si>
  <si>
    <t>S.A.A</t>
  </si>
  <si>
    <t>Vəzifəsi</t>
  </si>
  <si>
    <t>FIN</t>
  </si>
  <si>
    <t>Vəzifə maaşı</t>
  </si>
  <si>
    <t xml:space="preserve">Faktiki iş günlərinin sayı </t>
  </si>
  <si>
    <t xml:space="preserve">İşlənmiş iş günlərinin sayı </t>
  </si>
  <si>
    <t>Hesablanmış maaş</t>
  </si>
  <si>
    <t>Mükafat</t>
  </si>
  <si>
    <t>Son haqq hesab</t>
  </si>
  <si>
    <t>məzuniyyət</t>
  </si>
  <si>
    <t>Maddi yardım</t>
  </si>
  <si>
    <t>CƏMİ</t>
  </si>
  <si>
    <t>Gəlir vergisi 14%</t>
  </si>
  <si>
    <t>İ.S.H.       0,5% (İşçi)</t>
  </si>
  <si>
    <t>İ.S.H.       0,5% (İşəgötürən)</t>
  </si>
  <si>
    <t>DSMF (İşçi)</t>
  </si>
  <si>
    <t>DSMF (İşəgötürən)</t>
  </si>
  <si>
    <t>İ.T.S.H.      2%   (İşçi)</t>
  </si>
  <si>
    <t>İ.T.S.H.       2%  (İşəgötürən)</t>
  </si>
  <si>
    <t>Cəmi tutulub</t>
  </si>
  <si>
    <t>Ödənilməli məbləğ</t>
  </si>
  <si>
    <t>Direktor</t>
  </si>
  <si>
    <t>14</t>
  </si>
  <si>
    <t>Baş mühasib</t>
  </si>
  <si>
    <t>Müdir müavini</t>
  </si>
  <si>
    <t>Anbardar</t>
  </si>
  <si>
    <t>Satıcı</t>
  </si>
  <si>
    <t>Fəhlə</t>
  </si>
  <si>
    <t>Sürücü</t>
  </si>
  <si>
    <t>Təchizat</t>
  </si>
  <si>
    <t>SMM Menecer</t>
  </si>
  <si>
    <t>Mühafizəçi</t>
  </si>
  <si>
    <t>Menecer</t>
  </si>
  <si>
    <t xml:space="preserve">Vulkanizatorçu </t>
  </si>
  <si>
    <t>Xadimə</t>
  </si>
  <si>
    <t>vulkanizatorçu</t>
  </si>
  <si>
    <t>Kargüzar</t>
  </si>
  <si>
    <t>CƏMİ:</t>
  </si>
  <si>
    <t>Əmək Haqqı fondu</t>
  </si>
  <si>
    <t>Gəlir vergisi</t>
  </si>
  <si>
    <t>Pensiya Fondu(sığortaolunan tərəfindən)</t>
  </si>
  <si>
    <t xml:space="preserve">İşsizlkdən Sığorta Haqqı(sığortaolunan tərəfindən) </t>
  </si>
  <si>
    <t>İcbari Tibbi Sığorta (sığortaolunan tərəfindən)</t>
  </si>
  <si>
    <t>Pensiya Fondu (sığortaedən)</t>
  </si>
  <si>
    <t xml:space="preserve">İşsizlkdən Sığorta Haqqı (sığortaedən tərəfindən) </t>
  </si>
  <si>
    <t>İcbari Tibbi Sığorta (İşəgötürən tərəfindən)</t>
  </si>
  <si>
    <t xml:space="preserve">Direktor:                                   </t>
  </si>
  <si>
    <t>www.vakansiya.online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</si>
</sst>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i/>
      <sz val="14"/>
      <name val="Times New Roman"/>
      <family val="1"/>
      <charset val="204"/>
    </font>
    <font>
      <b/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9" fontId="5" fillId="2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6" fillId="0" borderId="2" xfId="1" applyFont="1" applyBorder="1"/>
    <xf numFmtId="0" fontId="6" fillId="3" borderId="3" xfId="1" applyFont="1" applyFill="1" applyBorder="1" applyAlignment="1">
      <alignment horizontal="center" vertical="center"/>
    </xf>
    <xf numFmtId="0" fontId="6" fillId="3" borderId="2" xfId="1" applyFont="1" applyFill="1" applyBorder="1" applyAlignment="1">
      <alignment horizontal="center"/>
    </xf>
    <xf numFmtId="49" fontId="2" fillId="3" borderId="2" xfId="0" applyNumberFormat="1" applyFont="1" applyFill="1" applyBorder="1" applyAlignment="1">
      <alignment horizontal="center" vertical="center"/>
    </xf>
    <xf numFmtId="4" fontId="2" fillId="3" borderId="2" xfId="0" applyNumberFormat="1" applyFont="1" applyFill="1" applyBorder="1" applyAlignment="1">
      <alignment horizontal="center" vertical="center"/>
    </xf>
    <xf numFmtId="2" fontId="2" fillId="3" borderId="2" xfId="0" applyNumberFormat="1" applyFont="1" applyFill="1" applyBorder="1" applyAlignment="1">
      <alignment horizontal="center" vertical="center"/>
    </xf>
    <xf numFmtId="2" fontId="7" fillId="3" borderId="2" xfId="0" applyNumberFormat="1" applyFont="1" applyFill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0" fontId="6" fillId="0" borderId="2" xfId="1" applyFont="1" applyBorder="1" applyAlignment="1">
      <alignment horizontal="center"/>
    </xf>
    <xf numFmtId="0" fontId="6" fillId="3" borderId="2" xfId="1" applyFont="1" applyFill="1" applyBorder="1"/>
    <xf numFmtId="0" fontId="6" fillId="0" borderId="2" xfId="1" applyFont="1" applyBorder="1" applyAlignment="1">
      <alignment horizontal="center" vertical="center"/>
    </xf>
    <xf numFmtId="0" fontId="6" fillId="3" borderId="4" xfId="1" applyFont="1" applyFill="1" applyBorder="1"/>
    <xf numFmtId="0" fontId="6" fillId="0" borderId="4" xfId="1" applyFont="1" applyBorder="1" applyAlignment="1">
      <alignment horizontal="center" vertical="center"/>
    </xf>
    <xf numFmtId="2" fontId="2" fillId="3" borderId="4" xfId="0" applyNumberFormat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3" fillId="3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2" fontId="2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2" fontId="10" fillId="0" borderId="0" xfId="0" applyNumberFormat="1" applyFont="1" applyAlignment="1">
      <alignment horizontal="center" vertical="center"/>
    </xf>
    <xf numFmtId="14" fontId="2" fillId="0" borderId="0" xfId="0" applyNumberFormat="1" applyFont="1"/>
    <xf numFmtId="0" fontId="8" fillId="0" borderId="0" xfId="0" applyFont="1" applyAlignment="1">
      <alignment horizontal="left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2" fillId="0" borderId="0" xfId="0" applyFont="1" applyBorder="1"/>
    <xf numFmtId="0" fontId="11" fillId="0" borderId="0" xfId="2" applyBorder="1"/>
  </cellXfs>
  <cellStyles count="3">
    <cellStyle name="Hyperlink" xfId="2" builtinId="8"/>
    <cellStyle name="Normal" xfId="0" builtinId="0"/>
    <cellStyle name="Обычный 2" xfId="1" xr:uid="{E78AF2D5-E54A-4270-80FB-836A0FD226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vakansiya.onlin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5774E-BBB1-43AB-9C8E-A7E873467A65}">
  <dimension ref="A1:X89"/>
  <sheetViews>
    <sheetView tabSelected="1" zoomScale="55" zoomScaleNormal="55" workbookViewId="0">
      <selection activeCell="X2" sqref="X2"/>
    </sheetView>
  </sheetViews>
  <sheetFormatPr defaultColWidth="9.109375" defaultRowHeight="18" x14ac:dyDescent="0.35"/>
  <cols>
    <col min="1" max="1" width="8.6640625" style="1" customWidth="1"/>
    <col min="2" max="2" width="37.44140625" style="1" customWidth="1"/>
    <col min="3" max="4" width="24.33203125" style="1" customWidth="1"/>
    <col min="5" max="5" width="15.44140625" style="1" customWidth="1"/>
    <col min="6" max="6" width="13.44140625" style="1" customWidth="1"/>
    <col min="7" max="7" width="13.33203125" style="1" customWidth="1"/>
    <col min="8" max="8" width="17.6640625" style="1" customWidth="1"/>
    <col min="9" max="9" width="12" style="1" customWidth="1"/>
    <col min="10" max="10" width="10.6640625" style="1" customWidth="1"/>
    <col min="11" max="11" width="15.88671875" style="1" customWidth="1"/>
    <col min="12" max="12" width="11" style="1" customWidth="1"/>
    <col min="13" max="13" width="14" style="1" customWidth="1"/>
    <col min="14" max="15" width="11.33203125" style="1" customWidth="1"/>
    <col min="16" max="16" width="17.88671875" style="1" customWidth="1"/>
    <col min="17" max="17" width="11.44140625" style="1" customWidth="1"/>
    <col min="18" max="18" width="16.44140625" style="1" customWidth="1"/>
    <col min="19" max="19" width="12.5546875" style="1" customWidth="1"/>
    <col min="20" max="20" width="17.88671875" style="1" customWidth="1"/>
    <col min="21" max="21" width="11.88671875" style="1" customWidth="1"/>
    <col min="22" max="22" width="16" style="1" customWidth="1"/>
    <col min="23" max="23" width="9.109375" style="1"/>
    <col min="24" max="16384" width="9.109375" style="38"/>
  </cols>
  <sheetData>
    <row r="1" spans="1:24" ht="11.25" customHeight="1" x14ac:dyDescent="0.35"/>
    <row r="2" spans="1:24" x14ac:dyDescent="0.3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X2" s="39" t="s">
        <v>51</v>
      </c>
    </row>
    <row r="3" spans="1:24" ht="34.5" customHeight="1" x14ac:dyDescent="0.3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4" ht="12.75" customHeight="1" x14ac:dyDescent="0.35">
      <c r="Q4" s="4" t="s">
        <v>2</v>
      </c>
      <c r="R4" s="4"/>
      <c r="S4" s="4"/>
      <c r="T4" s="4"/>
      <c r="U4" s="4"/>
    </row>
    <row r="5" spans="1:24" ht="96" customHeight="1" x14ac:dyDescent="0.35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13</v>
      </c>
      <c r="L5" s="5" t="s">
        <v>14</v>
      </c>
      <c r="M5" s="5" t="s">
        <v>15</v>
      </c>
      <c r="N5" s="5" t="s">
        <v>16</v>
      </c>
      <c r="O5" s="5" t="s">
        <v>17</v>
      </c>
      <c r="P5" s="5" t="s">
        <v>18</v>
      </c>
      <c r="Q5" s="5" t="s">
        <v>19</v>
      </c>
      <c r="R5" s="6" t="s">
        <v>20</v>
      </c>
      <c r="S5" s="6" t="s">
        <v>21</v>
      </c>
      <c r="T5" s="6" t="s">
        <v>22</v>
      </c>
      <c r="U5" s="5" t="s">
        <v>23</v>
      </c>
      <c r="V5" s="5" t="s">
        <v>24</v>
      </c>
    </row>
    <row r="6" spans="1:24" ht="27.9" customHeight="1" x14ac:dyDescent="0.35">
      <c r="A6" s="7">
        <v>1</v>
      </c>
      <c r="B6" s="8"/>
      <c r="C6" s="9" t="s">
        <v>25</v>
      </c>
      <c r="D6" s="9"/>
      <c r="E6" s="10">
        <v>1500</v>
      </c>
      <c r="F6" s="11" t="s">
        <v>26</v>
      </c>
      <c r="G6" s="11" t="s">
        <v>26</v>
      </c>
      <c r="H6" s="12">
        <f>E6/F6*G6</f>
        <v>1500</v>
      </c>
      <c r="I6" s="13">
        <v>0</v>
      </c>
      <c r="J6" s="13">
        <v>0</v>
      </c>
      <c r="K6" s="14"/>
      <c r="L6" s="13">
        <v>0</v>
      </c>
      <c r="M6" s="13">
        <f>SUM(H6:L6)</f>
        <v>1500</v>
      </c>
      <c r="N6" s="13">
        <f>IF(M6&lt;=200,0,IF(M6&lt;=2500,(M6-200)*0.03,IF(M6&lt;=8000,75+(M6-2500)*0.01, 625+(M6-8000)*0.14)))</f>
        <v>39</v>
      </c>
      <c r="O6" s="13">
        <f>M6*0.5%</f>
        <v>7.5</v>
      </c>
      <c r="P6" s="13">
        <f>M6*0.5%</f>
        <v>7.5</v>
      </c>
      <c r="Q6" s="13">
        <f>(IF(M6&lt;=200,M6*0.03,((M6-200)*0.1)+6))</f>
        <v>136</v>
      </c>
      <c r="R6" s="13">
        <f>IF(M6&lt;=200,M6*22%,IF(M6&gt;200,44+(M6-200)*15%))</f>
        <v>239</v>
      </c>
      <c r="S6" s="13">
        <f>IF(M6&lt;=8000,M6*2%,IF(M6&gt;8000,80+(M6-8000)*0.5%))</f>
        <v>30</v>
      </c>
      <c r="T6" s="13">
        <f>M6*2%</f>
        <v>30</v>
      </c>
      <c r="U6" s="13">
        <f>N6+O6+Q6+S6</f>
        <v>212.5</v>
      </c>
      <c r="V6" s="13">
        <f>M6-U6</f>
        <v>1287.5</v>
      </c>
    </row>
    <row r="7" spans="1:24" ht="27.9" customHeight="1" x14ac:dyDescent="0.35">
      <c r="A7" s="7">
        <v>2</v>
      </c>
      <c r="B7" s="8"/>
      <c r="C7" s="9" t="s">
        <v>27</v>
      </c>
      <c r="D7" s="9"/>
      <c r="E7" s="10">
        <v>1400</v>
      </c>
      <c r="F7" s="11" t="s">
        <v>26</v>
      </c>
      <c r="G7" s="11" t="s">
        <v>26</v>
      </c>
      <c r="H7" s="12">
        <f t="shared" ref="H7:H37" si="0">E7/F7*G7</f>
        <v>1400</v>
      </c>
      <c r="I7" s="13">
        <v>0</v>
      </c>
      <c r="J7" s="13">
        <v>0</v>
      </c>
      <c r="K7" s="14"/>
      <c r="L7" s="13">
        <v>0</v>
      </c>
      <c r="M7" s="13">
        <f t="shared" ref="M7:M40" si="1">SUM(H7:L7)</f>
        <v>1400</v>
      </c>
      <c r="N7" s="13">
        <f t="shared" ref="N7:N70" si="2">IF(M7&lt;=200,0,IF(M7&lt;=2500,(M7-200)*0.03,IF(M7&lt;=8000,75+(M7-2500)*0.01, 625+(M7-8000)*0.14)))</f>
        <v>36</v>
      </c>
      <c r="O7" s="13">
        <f t="shared" ref="O7:O47" si="3">M7*0.5%</f>
        <v>7</v>
      </c>
      <c r="P7" s="13">
        <f t="shared" ref="P7:P47" si="4">M7*0.5%</f>
        <v>7</v>
      </c>
      <c r="Q7" s="13">
        <f t="shared" ref="Q7:Q47" si="5">(IF(M7&lt;=200,M7*0.03,((M7-200)*0.1)+6))</f>
        <v>126</v>
      </c>
      <c r="R7" s="13">
        <f t="shared" ref="R7:R47" si="6">IF(M7&lt;=200,M7*22%,IF(M7&gt;200,44+(M7-200)*15%))</f>
        <v>224</v>
      </c>
      <c r="S7" s="13">
        <f t="shared" ref="S7:S47" si="7">IF(M7&lt;=8000,M7*2%,IF(M7&gt;8000,80+(M7-8000)*0.5%))</f>
        <v>28</v>
      </c>
      <c r="T7" s="13">
        <f t="shared" ref="T7:T47" si="8">M7*2%</f>
        <v>28</v>
      </c>
      <c r="U7" s="13">
        <f t="shared" ref="U7:U47" si="9">N7+O7+Q7+S7</f>
        <v>197</v>
      </c>
      <c r="V7" s="13">
        <f t="shared" ref="V7:V47" si="10">M7-U7</f>
        <v>1203</v>
      </c>
    </row>
    <row r="8" spans="1:24" ht="27.9" customHeight="1" x14ac:dyDescent="0.35">
      <c r="A8" s="7">
        <v>3</v>
      </c>
      <c r="B8" s="8"/>
      <c r="C8" s="9" t="s">
        <v>28</v>
      </c>
      <c r="D8" s="9"/>
      <c r="E8" s="10">
        <v>1000</v>
      </c>
      <c r="F8" s="11" t="s">
        <v>26</v>
      </c>
      <c r="G8" s="11" t="s">
        <v>26</v>
      </c>
      <c r="H8" s="12">
        <f t="shared" si="0"/>
        <v>1000</v>
      </c>
      <c r="I8" s="13">
        <v>0</v>
      </c>
      <c r="J8" s="13">
        <v>0</v>
      </c>
      <c r="K8" s="14"/>
      <c r="L8" s="13">
        <v>0</v>
      </c>
      <c r="M8" s="13">
        <f t="shared" si="1"/>
        <v>1000</v>
      </c>
      <c r="N8" s="13">
        <f t="shared" si="2"/>
        <v>24</v>
      </c>
      <c r="O8" s="13">
        <f t="shared" si="3"/>
        <v>5</v>
      </c>
      <c r="P8" s="13">
        <f t="shared" si="4"/>
        <v>5</v>
      </c>
      <c r="Q8" s="13">
        <f t="shared" si="5"/>
        <v>86</v>
      </c>
      <c r="R8" s="13">
        <f t="shared" si="6"/>
        <v>164</v>
      </c>
      <c r="S8" s="13">
        <f t="shared" si="7"/>
        <v>20</v>
      </c>
      <c r="T8" s="13">
        <f t="shared" si="8"/>
        <v>20</v>
      </c>
      <c r="U8" s="13">
        <f t="shared" si="9"/>
        <v>135</v>
      </c>
      <c r="V8" s="13">
        <f t="shared" si="10"/>
        <v>865</v>
      </c>
    </row>
    <row r="9" spans="1:24" ht="27.9" customHeight="1" x14ac:dyDescent="0.35">
      <c r="A9" s="7">
        <v>4</v>
      </c>
      <c r="B9" s="8"/>
      <c r="C9" s="15" t="s">
        <v>29</v>
      </c>
      <c r="D9" s="15"/>
      <c r="E9" s="10">
        <v>500</v>
      </c>
      <c r="F9" s="11" t="s">
        <v>26</v>
      </c>
      <c r="G9" s="11" t="s">
        <v>26</v>
      </c>
      <c r="H9" s="12">
        <f t="shared" si="0"/>
        <v>500</v>
      </c>
      <c r="I9" s="13">
        <v>0</v>
      </c>
      <c r="J9" s="13">
        <v>0</v>
      </c>
      <c r="K9" s="14"/>
      <c r="L9" s="13">
        <v>0</v>
      </c>
      <c r="M9" s="13">
        <f t="shared" si="1"/>
        <v>500</v>
      </c>
      <c r="N9" s="13">
        <f t="shared" si="2"/>
        <v>9</v>
      </c>
      <c r="O9" s="13">
        <f t="shared" si="3"/>
        <v>2.5</v>
      </c>
      <c r="P9" s="13">
        <f t="shared" si="4"/>
        <v>2.5</v>
      </c>
      <c r="Q9" s="13">
        <f t="shared" si="5"/>
        <v>36</v>
      </c>
      <c r="R9" s="13">
        <f t="shared" si="6"/>
        <v>89</v>
      </c>
      <c r="S9" s="13">
        <f t="shared" si="7"/>
        <v>10</v>
      </c>
      <c r="T9" s="13">
        <f t="shared" si="8"/>
        <v>10</v>
      </c>
      <c r="U9" s="13">
        <f t="shared" si="9"/>
        <v>57.5</v>
      </c>
      <c r="V9" s="13">
        <f t="shared" si="10"/>
        <v>442.5</v>
      </c>
    </row>
    <row r="10" spans="1:24" ht="27.75" customHeight="1" x14ac:dyDescent="0.35">
      <c r="A10" s="7">
        <v>5</v>
      </c>
      <c r="B10" s="8"/>
      <c r="C10" s="9" t="s">
        <v>30</v>
      </c>
      <c r="D10" s="9"/>
      <c r="E10" s="10">
        <v>520</v>
      </c>
      <c r="F10" s="11" t="s">
        <v>26</v>
      </c>
      <c r="G10" s="11" t="s">
        <v>26</v>
      </c>
      <c r="H10" s="12">
        <f t="shared" si="0"/>
        <v>520</v>
      </c>
      <c r="I10" s="13">
        <v>0</v>
      </c>
      <c r="J10" s="13">
        <v>0</v>
      </c>
      <c r="K10" s="16"/>
      <c r="L10" s="13">
        <v>0</v>
      </c>
      <c r="M10" s="13">
        <f t="shared" si="1"/>
        <v>520</v>
      </c>
      <c r="N10" s="13">
        <f t="shared" si="2"/>
        <v>9.6</v>
      </c>
      <c r="O10" s="13">
        <f t="shared" si="3"/>
        <v>2.6</v>
      </c>
      <c r="P10" s="13">
        <f t="shared" si="4"/>
        <v>2.6</v>
      </c>
      <c r="Q10" s="13">
        <f t="shared" si="5"/>
        <v>38</v>
      </c>
      <c r="R10" s="13">
        <f t="shared" si="6"/>
        <v>92</v>
      </c>
      <c r="S10" s="13">
        <f t="shared" si="7"/>
        <v>10.4</v>
      </c>
      <c r="T10" s="13">
        <f t="shared" si="8"/>
        <v>10.4</v>
      </c>
      <c r="U10" s="13">
        <f t="shared" si="9"/>
        <v>60.6</v>
      </c>
      <c r="V10" s="13">
        <f t="shared" si="10"/>
        <v>459.4</v>
      </c>
    </row>
    <row r="11" spans="1:24" ht="27.75" customHeight="1" x14ac:dyDescent="0.35">
      <c r="A11" s="7">
        <v>6</v>
      </c>
      <c r="B11" s="8"/>
      <c r="C11" s="15" t="s">
        <v>29</v>
      </c>
      <c r="D11" s="15"/>
      <c r="E11" s="10">
        <v>400</v>
      </c>
      <c r="F11" s="11" t="s">
        <v>26</v>
      </c>
      <c r="G11" s="11" t="s">
        <v>26</v>
      </c>
      <c r="H11" s="12">
        <f t="shared" si="0"/>
        <v>400</v>
      </c>
      <c r="I11" s="13">
        <v>0</v>
      </c>
      <c r="J11" s="13">
        <v>0</v>
      </c>
      <c r="K11" s="14"/>
      <c r="L11" s="13">
        <v>0</v>
      </c>
      <c r="M11" s="13">
        <f t="shared" si="1"/>
        <v>400</v>
      </c>
      <c r="N11" s="13">
        <f t="shared" si="2"/>
        <v>6</v>
      </c>
      <c r="O11" s="13">
        <f t="shared" si="3"/>
        <v>2</v>
      </c>
      <c r="P11" s="13">
        <f t="shared" si="4"/>
        <v>2</v>
      </c>
      <c r="Q11" s="13">
        <f t="shared" si="5"/>
        <v>26</v>
      </c>
      <c r="R11" s="13">
        <f t="shared" si="6"/>
        <v>74</v>
      </c>
      <c r="S11" s="13">
        <f t="shared" si="7"/>
        <v>8</v>
      </c>
      <c r="T11" s="13">
        <f t="shared" si="8"/>
        <v>8</v>
      </c>
      <c r="U11" s="13">
        <f t="shared" si="9"/>
        <v>42</v>
      </c>
      <c r="V11" s="13">
        <f t="shared" si="10"/>
        <v>358</v>
      </c>
    </row>
    <row r="12" spans="1:24" ht="27.9" customHeight="1" x14ac:dyDescent="0.35">
      <c r="A12" s="7">
        <v>7</v>
      </c>
      <c r="B12" s="8"/>
      <c r="C12" s="9" t="s">
        <v>31</v>
      </c>
      <c r="D12" s="9"/>
      <c r="E12" s="10">
        <v>400</v>
      </c>
      <c r="F12" s="11" t="s">
        <v>26</v>
      </c>
      <c r="G12" s="11" t="s">
        <v>26</v>
      </c>
      <c r="H12" s="12">
        <f t="shared" si="0"/>
        <v>400</v>
      </c>
      <c r="I12" s="13">
        <v>0</v>
      </c>
      <c r="J12" s="13">
        <v>0</v>
      </c>
      <c r="K12" s="14"/>
      <c r="L12" s="13">
        <v>0</v>
      </c>
      <c r="M12" s="13">
        <f t="shared" si="1"/>
        <v>400</v>
      </c>
      <c r="N12" s="13">
        <f t="shared" si="2"/>
        <v>6</v>
      </c>
      <c r="O12" s="13">
        <f t="shared" si="3"/>
        <v>2</v>
      </c>
      <c r="P12" s="13">
        <f t="shared" si="4"/>
        <v>2</v>
      </c>
      <c r="Q12" s="13">
        <f t="shared" si="5"/>
        <v>26</v>
      </c>
      <c r="R12" s="13">
        <f t="shared" si="6"/>
        <v>74</v>
      </c>
      <c r="S12" s="13">
        <f t="shared" si="7"/>
        <v>8</v>
      </c>
      <c r="T12" s="13">
        <f t="shared" si="8"/>
        <v>8</v>
      </c>
      <c r="U12" s="13">
        <f t="shared" si="9"/>
        <v>42</v>
      </c>
      <c r="V12" s="13">
        <f t="shared" si="10"/>
        <v>358</v>
      </c>
    </row>
    <row r="13" spans="1:24" ht="27.9" customHeight="1" x14ac:dyDescent="0.35">
      <c r="A13" s="7">
        <v>8</v>
      </c>
      <c r="B13" s="8"/>
      <c r="C13" s="9" t="s">
        <v>32</v>
      </c>
      <c r="D13" s="9"/>
      <c r="E13" s="10">
        <v>400</v>
      </c>
      <c r="F13" s="11" t="s">
        <v>26</v>
      </c>
      <c r="G13" s="11" t="s">
        <v>26</v>
      </c>
      <c r="H13" s="12">
        <f t="shared" si="0"/>
        <v>400</v>
      </c>
      <c r="I13" s="13">
        <v>0</v>
      </c>
      <c r="J13" s="13">
        <v>0</v>
      </c>
      <c r="K13" s="14"/>
      <c r="L13" s="13">
        <v>0</v>
      </c>
      <c r="M13" s="13">
        <f t="shared" si="1"/>
        <v>400</v>
      </c>
      <c r="N13" s="13">
        <f t="shared" si="2"/>
        <v>6</v>
      </c>
      <c r="O13" s="13">
        <f t="shared" si="3"/>
        <v>2</v>
      </c>
      <c r="P13" s="13">
        <f t="shared" si="4"/>
        <v>2</v>
      </c>
      <c r="Q13" s="13">
        <f t="shared" si="5"/>
        <v>26</v>
      </c>
      <c r="R13" s="13">
        <f t="shared" si="6"/>
        <v>74</v>
      </c>
      <c r="S13" s="13">
        <f t="shared" si="7"/>
        <v>8</v>
      </c>
      <c r="T13" s="13">
        <f t="shared" si="8"/>
        <v>8</v>
      </c>
      <c r="U13" s="13">
        <f t="shared" si="9"/>
        <v>42</v>
      </c>
      <c r="V13" s="13">
        <f t="shared" si="10"/>
        <v>358</v>
      </c>
    </row>
    <row r="14" spans="1:24" ht="27.9" customHeight="1" x14ac:dyDescent="0.35">
      <c r="A14" s="7">
        <v>9</v>
      </c>
      <c r="B14" s="8"/>
      <c r="C14" s="15" t="s">
        <v>30</v>
      </c>
      <c r="D14" s="15"/>
      <c r="E14" s="17">
        <v>500</v>
      </c>
      <c r="F14" s="11" t="s">
        <v>26</v>
      </c>
      <c r="G14" s="11" t="s">
        <v>26</v>
      </c>
      <c r="H14" s="12">
        <f t="shared" si="0"/>
        <v>500</v>
      </c>
      <c r="I14" s="13">
        <v>0</v>
      </c>
      <c r="J14" s="13">
        <v>0</v>
      </c>
      <c r="K14" s="14"/>
      <c r="L14" s="13">
        <v>0</v>
      </c>
      <c r="M14" s="13">
        <f t="shared" si="1"/>
        <v>500</v>
      </c>
      <c r="N14" s="13">
        <f t="shared" si="2"/>
        <v>9</v>
      </c>
      <c r="O14" s="13">
        <f t="shared" si="3"/>
        <v>2.5</v>
      </c>
      <c r="P14" s="13">
        <f t="shared" si="4"/>
        <v>2.5</v>
      </c>
      <c r="Q14" s="13">
        <f t="shared" si="5"/>
        <v>36</v>
      </c>
      <c r="R14" s="13">
        <f t="shared" si="6"/>
        <v>89</v>
      </c>
      <c r="S14" s="13">
        <f t="shared" si="7"/>
        <v>10</v>
      </c>
      <c r="T14" s="13">
        <f t="shared" si="8"/>
        <v>10</v>
      </c>
      <c r="U14" s="13">
        <f t="shared" si="9"/>
        <v>57.5</v>
      </c>
      <c r="V14" s="13">
        <f t="shared" si="10"/>
        <v>442.5</v>
      </c>
    </row>
    <row r="15" spans="1:24" ht="27.9" customHeight="1" x14ac:dyDescent="0.35">
      <c r="A15" s="7">
        <v>10</v>
      </c>
      <c r="B15" s="8"/>
      <c r="C15" s="15" t="s">
        <v>30</v>
      </c>
      <c r="D15" s="15"/>
      <c r="E15" s="17">
        <v>480</v>
      </c>
      <c r="F15" s="11" t="s">
        <v>26</v>
      </c>
      <c r="G15" s="11" t="s">
        <v>26</v>
      </c>
      <c r="H15" s="12">
        <f t="shared" si="0"/>
        <v>480</v>
      </c>
      <c r="I15" s="13">
        <v>0</v>
      </c>
      <c r="J15" s="13">
        <v>0</v>
      </c>
      <c r="K15" s="14"/>
      <c r="L15" s="13">
        <v>0</v>
      </c>
      <c r="M15" s="13">
        <f t="shared" si="1"/>
        <v>480</v>
      </c>
      <c r="N15" s="13">
        <f t="shared" si="2"/>
        <v>8.4</v>
      </c>
      <c r="O15" s="13">
        <f t="shared" si="3"/>
        <v>2.4</v>
      </c>
      <c r="P15" s="13">
        <f t="shared" si="4"/>
        <v>2.4</v>
      </c>
      <c r="Q15" s="13">
        <f t="shared" si="5"/>
        <v>34</v>
      </c>
      <c r="R15" s="13">
        <f t="shared" si="6"/>
        <v>86</v>
      </c>
      <c r="S15" s="13">
        <f t="shared" si="7"/>
        <v>9.6</v>
      </c>
      <c r="T15" s="13">
        <f t="shared" si="8"/>
        <v>9.6</v>
      </c>
      <c r="U15" s="13">
        <f t="shared" si="9"/>
        <v>54.4</v>
      </c>
      <c r="V15" s="13">
        <f t="shared" si="10"/>
        <v>425.6</v>
      </c>
    </row>
    <row r="16" spans="1:24" ht="27.9" customHeight="1" x14ac:dyDescent="0.35">
      <c r="A16" s="7">
        <v>11</v>
      </c>
      <c r="B16" s="8"/>
      <c r="C16" s="15" t="s">
        <v>31</v>
      </c>
      <c r="D16" s="15"/>
      <c r="E16" s="10">
        <v>400</v>
      </c>
      <c r="F16" s="11" t="s">
        <v>26</v>
      </c>
      <c r="G16" s="11" t="s">
        <v>26</v>
      </c>
      <c r="H16" s="12">
        <f t="shared" si="0"/>
        <v>400</v>
      </c>
      <c r="I16" s="13">
        <v>0</v>
      </c>
      <c r="J16" s="13">
        <v>0</v>
      </c>
      <c r="K16" s="14"/>
      <c r="L16" s="13">
        <v>0</v>
      </c>
      <c r="M16" s="13">
        <f t="shared" si="1"/>
        <v>400</v>
      </c>
      <c r="N16" s="13">
        <f t="shared" si="2"/>
        <v>6</v>
      </c>
      <c r="O16" s="13">
        <f t="shared" si="3"/>
        <v>2</v>
      </c>
      <c r="P16" s="13">
        <f t="shared" si="4"/>
        <v>2</v>
      </c>
      <c r="Q16" s="13">
        <f t="shared" si="5"/>
        <v>26</v>
      </c>
      <c r="R16" s="13">
        <f t="shared" si="6"/>
        <v>74</v>
      </c>
      <c r="S16" s="13">
        <f t="shared" si="7"/>
        <v>8</v>
      </c>
      <c r="T16" s="13">
        <f t="shared" si="8"/>
        <v>8</v>
      </c>
      <c r="U16" s="13">
        <f t="shared" si="9"/>
        <v>42</v>
      </c>
      <c r="V16" s="13">
        <f t="shared" si="10"/>
        <v>358</v>
      </c>
    </row>
    <row r="17" spans="1:22" ht="27.9" customHeight="1" x14ac:dyDescent="0.35">
      <c r="A17" s="7">
        <v>12</v>
      </c>
      <c r="B17" s="8"/>
      <c r="C17" s="15" t="s">
        <v>30</v>
      </c>
      <c r="D17" s="15"/>
      <c r="E17" s="17">
        <v>470</v>
      </c>
      <c r="F17" s="11" t="s">
        <v>26</v>
      </c>
      <c r="G17" s="11" t="s">
        <v>26</v>
      </c>
      <c r="H17" s="12">
        <f t="shared" si="0"/>
        <v>470</v>
      </c>
      <c r="I17" s="13">
        <v>0</v>
      </c>
      <c r="J17" s="13">
        <v>0</v>
      </c>
      <c r="K17" s="14"/>
      <c r="L17" s="13">
        <v>0</v>
      </c>
      <c r="M17" s="13">
        <f t="shared" si="1"/>
        <v>470</v>
      </c>
      <c r="N17" s="13">
        <f t="shared" si="2"/>
        <v>8.1</v>
      </c>
      <c r="O17" s="13">
        <f t="shared" si="3"/>
        <v>2.35</v>
      </c>
      <c r="P17" s="13">
        <f t="shared" si="4"/>
        <v>2.35</v>
      </c>
      <c r="Q17" s="13">
        <f t="shared" si="5"/>
        <v>33</v>
      </c>
      <c r="R17" s="13">
        <f t="shared" si="6"/>
        <v>84.5</v>
      </c>
      <c r="S17" s="13">
        <f t="shared" si="7"/>
        <v>9.4</v>
      </c>
      <c r="T17" s="13">
        <f t="shared" si="8"/>
        <v>9.4</v>
      </c>
      <c r="U17" s="13">
        <f t="shared" si="9"/>
        <v>52.85</v>
      </c>
      <c r="V17" s="13">
        <f t="shared" si="10"/>
        <v>417.15</v>
      </c>
    </row>
    <row r="18" spans="1:22" ht="27.9" customHeight="1" x14ac:dyDescent="0.35">
      <c r="A18" s="7">
        <v>13</v>
      </c>
      <c r="B18" s="8"/>
      <c r="C18" s="15" t="s">
        <v>33</v>
      </c>
      <c r="D18" s="15"/>
      <c r="E18" s="17">
        <v>570</v>
      </c>
      <c r="F18" s="11" t="s">
        <v>26</v>
      </c>
      <c r="G18" s="11" t="s">
        <v>26</v>
      </c>
      <c r="H18" s="12">
        <f t="shared" si="0"/>
        <v>570</v>
      </c>
      <c r="I18" s="13">
        <v>0</v>
      </c>
      <c r="J18" s="13">
        <v>0</v>
      </c>
      <c r="K18" s="14"/>
      <c r="L18" s="13">
        <v>0</v>
      </c>
      <c r="M18" s="13">
        <f t="shared" si="1"/>
        <v>570</v>
      </c>
      <c r="N18" s="13">
        <f t="shared" si="2"/>
        <v>11.1</v>
      </c>
      <c r="O18" s="13">
        <f t="shared" si="3"/>
        <v>2.85</v>
      </c>
      <c r="P18" s="13">
        <f t="shared" si="4"/>
        <v>2.85</v>
      </c>
      <c r="Q18" s="13">
        <f t="shared" si="5"/>
        <v>43</v>
      </c>
      <c r="R18" s="13">
        <f t="shared" si="6"/>
        <v>99.5</v>
      </c>
      <c r="S18" s="13">
        <f t="shared" si="7"/>
        <v>11.4</v>
      </c>
      <c r="T18" s="13">
        <f t="shared" si="8"/>
        <v>11.4</v>
      </c>
      <c r="U18" s="13">
        <f t="shared" si="9"/>
        <v>68.350000000000009</v>
      </c>
      <c r="V18" s="13">
        <f t="shared" si="10"/>
        <v>501.65</v>
      </c>
    </row>
    <row r="19" spans="1:22" ht="27.9" customHeight="1" x14ac:dyDescent="0.35">
      <c r="A19" s="7">
        <v>14</v>
      </c>
      <c r="B19" s="8"/>
      <c r="C19" s="15" t="s">
        <v>29</v>
      </c>
      <c r="D19" s="15"/>
      <c r="E19" s="10">
        <v>400</v>
      </c>
      <c r="F19" s="11" t="s">
        <v>26</v>
      </c>
      <c r="G19" s="11" t="s">
        <v>26</v>
      </c>
      <c r="H19" s="12">
        <f t="shared" si="0"/>
        <v>400</v>
      </c>
      <c r="I19" s="13">
        <v>0</v>
      </c>
      <c r="J19" s="13">
        <v>0</v>
      </c>
      <c r="K19" s="14"/>
      <c r="L19" s="13">
        <v>0</v>
      </c>
      <c r="M19" s="13">
        <f t="shared" si="1"/>
        <v>400</v>
      </c>
      <c r="N19" s="13">
        <f t="shared" si="2"/>
        <v>6</v>
      </c>
      <c r="O19" s="13">
        <f t="shared" si="3"/>
        <v>2</v>
      </c>
      <c r="P19" s="13">
        <f t="shared" si="4"/>
        <v>2</v>
      </c>
      <c r="Q19" s="13">
        <f t="shared" si="5"/>
        <v>26</v>
      </c>
      <c r="R19" s="13">
        <f t="shared" si="6"/>
        <v>74</v>
      </c>
      <c r="S19" s="13">
        <f t="shared" si="7"/>
        <v>8</v>
      </c>
      <c r="T19" s="13">
        <f t="shared" si="8"/>
        <v>8</v>
      </c>
      <c r="U19" s="13">
        <f t="shared" si="9"/>
        <v>42</v>
      </c>
      <c r="V19" s="13">
        <f t="shared" si="10"/>
        <v>358</v>
      </c>
    </row>
    <row r="20" spans="1:22" ht="27.9" customHeight="1" x14ac:dyDescent="0.35">
      <c r="A20" s="7">
        <v>15</v>
      </c>
      <c r="B20" s="8"/>
      <c r="C20" s="15" t="s">
        <v>30</v>
      </c>
      <c r="D20" s="15"/>
      <c r="E20" s="17">
        <v>420</v>
      </c>
      <c r="F20" s="11" t="s">
        <v>26</v>
      </c>
      <c r="G20" s="11" t="s">
        <v>26</v>
      </c>
      <c r="H20" s="12">
        <f t="shared" si="0"/>
        <v>420</v>
      </c>
      <c r="I20" s="13">
        <v>0</v>
      </c>
      <c r="J20" s="13">
        <v>0</v>
      </c>
      <c r="K20" s="16"/>
      <c r="L20" s="13">
        <v>0</v>
      </c>
      <c r="M20" s="13">
        <f t="shared" si="1"/>
        <v>420</v>
      </c>
      <c r="N20" s="13">
        <f t="shared" si="2"/>
        <v>6.6</v>
      </c>
      <c r="O20" s="13">
        <f t="shared" si="3"/>
        <v>2.1</v>
      </c>
      <c r="P20" s="13">
        <f t="shared" si="4"/>
        <v>2.1</v>
      </c>
      <c r="Q20" s="13">
        <f t="shared" si="5"/>
        <v>28</v>
      </c>
      <c r="R20" s="13">
        <f t="shared" si="6"/>
        <v>77</v>
      </c>
      <c r="S20" s="13">
        <f t="shared" si="7"/>
        <v>8.4</v>
      </c>
      <c r="T20" s="13">
        <f t="shared" si="8"/>
        <v>8.4</v>
      </c>
      <c r="U20" s="13">
        <f t="shared" si="9"/>
        <v>45.1</v>
      </c>
      <c r="V20" s="13">
        <f t="shared" si="10"/>
        <v>374.9</v>
      </c>
    </row>
    <row r="21" spans="1:22" ht="27.9" customHeight="1" x14ac:dyDescent="0.35">
      <c r="A21" s="7">
        <v>16</v>
      </c>
      <c r="B21" s="8"/>
      <c r="C21" s="15" t="s">
        <v>30</v>
      </c>
      <c r="D21" s="15"/>
      <c r="E21" s="17">
        <v>470</v>
      </c>
      <c r="F21" s="11" t="s">
        <v>26</v>
      </c>
      <c r="G21" s="11" t="s">
        <v>26</v>
      </c>
      <c r="H21" s="12">
        <f t="shared" si="0"/>
        <v>470</v>
      </c>
      <c r="I21" s="13">
        <v>0</v>
      </c>
      <c r="J21" s="13">
        <v>0</v>
      </c>
      <c r="K21" s="14"/>
      <c r="L21" s="13">
        <v>0</v>
      </c>
      <c r="M21" s="13">
        <f t="shared" si="1"/>
        <v>470</v>
      </c>
      <c r="N21" s="13">
        <f t="shared" si="2"/>
        <v>8.1</v>
      </c>
      <c r="O21" s="13">
        <f t="shared" si="3"/>
        <v>2.35</v>
      </c>
      <c r="P21" s="13">
        <f t="shared" si="4"/>
        <v>2.35</v>
      </c>
      <c r="Q21" s="13">
        <f t="shared" si="5"/>
        <v>33</v>
      </c>
      <c r="R21" s="13">
        <f t="shared" si="6"/>
        <v>84.5</v>
      </c>
      <c r="S21" s="13">
        <f t="shared" si="7"/>
        <v>9.4</v>
      </c>
      <c r="T21" s="13">
        <f t="shared" si="8"/>
        <v>9.4</v>
      </c>
      <c r="U21" s="13">
        <f t="shared" si="9"/>
        <v>52.85</v>
      </c>
      <c r="V21" s="13">
        <f t="shared" si="10"/>
        <v>417.15</v>
      </c>
    </row>
    <row r="22" spans="1:22" ht="27.9" customHeight="1" x14ac:dyDescent="0.35">
      <c r="A22" s="7">
        <v>17</v>
      </c>
      <c r="B22" s="8"/>
      <c r="C22" s="15" t="s">
        <v>33</v>
      </c>
      <c r="D22" s="15"/>
      <c r="E22" s="17">
        <v>570</v>
      </c>
      <c r="F22" s="11" t="s">
        <v>26</v>
      </c>
      <c r="G22" s="11" t="s">
        <v>26</v>
      </c>
      <c r="H22" s="12">
        <f t="shared" si="0"/>
        <v>570</v>
      </c>
      <c r="I22" s="13">
        <v>0</v>
      </c>
      <c r="J22" s="13">
        <v>0</v>
      </c>
      <c r="K22" s="16"/>
      <c r="L22" s="13">
        <v>0</v>
      </c>
      <c r="M22" s="13">
        <f t="shared" si="1"/>
        <v>570</v>
      </c>
      <c r="N22" s="13">
        <f t="shared" si="2"/>
        <v>11.1</v>
      </c>
      <c r="O22" s="13">
        <f t="shared" si="3"/>
        <v>2.85</v>
      </c>
      <c r="P22" s="13">
        <f t="shared" si="4"/>
        <v>2.85</v>
      </c>
      <c r="Q22" s="13">
        <f t="shared" si="5"/>
        <v>43</v>
      </c>
      <c r="R22" s="13">
        <f t="shared" si="6"/>
        <v>99.5</v>
      </c>
      <c r="S22" s="13">
        <f t="shared" si="7"/>
        <v>11.4</v>
      </c>
      <c r="T22" s="13">
        <f t="shared" si="8"/>
        <v>11.4</v>
      </c>
      <c r="U22" s="13">
        <f t="shared" si="9"/>
        <v>68.350000000000009</v>
      </c>
      <c r="V22" s="13">
        <f t="shared" si="10"/>
        <v>501.65</v>
      </c>
    </row>
    <row r="23" spans="1:22" ht="27.9" customHeight="1" x14ac:dyDescent="0.35">
      <c r="A23" s="7">
        <v>18</v>
      </c>
      <c r="B23" s="8"/>
      <c r="C23" s="15" t="s">
        <v>34</v>
      </c>
      <c r="D23" s="15"/>
      <c r="E23" s="17">
        <v>570</v>
      </c>
      <c r="F23" s="11" t="s">
        <v>26</v>
      </c>
      <c r="G23" s="11" t="s">
        <v>26</v>
      </c>
      <c r="H23" s="12">
        <f t="shared" si="0"/>
        <v>570</v>
      </c>
      <c r="I23" s="13">
        <v>0</v>
      </c>
      <c r="J23" s="13">
        <v>0</v>
      </c>
      <c r="K23" s="14"/>
      <c r="L23" s="13">
        <v>0</v>
      </c>
      <c r="M23" s="13">
        <f t="shared" si="1"/>
        <v>570</v>
      </c>
      <c r="N23" s="13">
        <f t="shared" si="2"/>
        <v>11.1</v>
      </c>
      <c r="O23" s="13">
        <f t="shared" si="3"/>
        <v>2.85</v>
      </c>
      <c r="P23" s="13">
        <f t="shared" si="4"/>
        <v>2.85</v>
      </c>
      <c r="Q23" s="13">
        <f t="shared" si="5"/>
        <v>43</v>
      </c>
      <c r="R23" s="13">
        <f t="shared" si="6"/>
        <v>99.5</v>
      </c>
      <c r="S23" s="13">
        <f t="shared" si="7"/>
        <v>11.4</v>
      </c>
      <c r="T23" s="13">
        <f t="shared" si="8"/>
        <v>11.4</v>
      </c>
      <c r="U23" s="13">
        <f t="shared" si="9"/>
        <v>68.350000000000009</v>
      </c>
      <c r="V23" s="13">
        <f t="shared" si="10"/>
        <v>501.65</v>
      </c>
    </row>
    <row r="24" spans="1:22" ht="27.9" customHeight="1" x14ac:dyDescent="0.35">
      <c r="A24" s="7">
        <v>19</v>
      </c>
      <c r="B24" s="8"/>
      <c r="C24" s="15" t="s">
        <v>31</v>
      </c>
      <c r="D24" s="15"/>
      <c r="E24" s="10">
        <v>400</v>
      </c>
      <c r="F24" s="11" t="s">
        <v>26</v>
      </c>
      <c r="G24" s="11" t="s">
        <v>26</v>
      </c>
      <c r="H24" s="12">
        <f t="shared" si="0"/>
        <v>400</v>
      </c>
      <c r="I24" s="13">
        <v>0</v>
      </c>
      <c r="J24" s="13">
        <v>0</v>
      </c>
      <c r="K24" s="14"/>
      <c r="L24" s="13">
        <v>0</v>
      </c>
      <c r="M24" s="13">
        <f t="shared" si="1"/>
        <v>400</v>
      </c>
      <c r="N24" s="13">
        <f t="shared" si="2"/>
        <v>6</v>
      </c>
      <c r="O24" s="13">
        <f t="shared" si="3"/>
        <v>2</v>
      </c>
      <c r="P24" s="13">
        <f t="shared" si="4"/>
        <v>2</v>
      </c>
      <c r="Q24" s="13">
        <f t="shared" si="5"/>
        <v>26</v>
      </c>
      <c r="R24" s="13">
        <f t="shared" si="6"/>
        <v>74</v>
      </c>
      <c r="S24" s="13">
        <f t="shared" si="7"/>
        <v>8</v>
      </c>
      <c r="T24" s="13">
        <f t="shared" si="8"/>
        <v>8</v>
      </c>
      <c r="U24" s="13">
        <f t="shared" si="9"/>
        <v>42</v>
      </c>
      <c r="V24" s="13">
        <f t="shared" si="10"/>
        <v>358</v>
      </c>
    </row>
    <row r="25" spans="1:22" ht="27.9" customHeight="1" x14ac:dyDescent="0.35">
      <c r="A25" s="7">
        <v>20</v>
      </c>
      <c r="B25" s="8"/>
      <c r="C25" s="15" t="s">
        <v>29</v>
      </c>
      <c r="D25" s="15"/>
      <c r="E25" s="10">
        <v>400</v>
      </c>
      <c r="F25" s="11" t="s">
        <v>26</v>
      </c>
      <c r="G25" s="11" t="s">
        <v>26</v>
      </c>
      <c r="H25" s="12">
        <f t="shared" si="0"/>
        <v>400</v>
      </c>
      <c r="I25" s="13">
        <v>0</v>
      </c>
      <c r="J25" s="13">
        <v>0</v>
      </c>
      <c r="K25" s="16"/>
      <c r="L25" s="13">
        <v>0</v>
      </c>
      <c r="M25" s="13">
        <f t="shared" si="1"/>
        <v>400</v>
      </c>
      <c r="N25" s="13">
        <f t="shared" si="2"/>
        <v>6</v>
      </c>
      <c r="O25" s="13">
        <f t="shared" si="3"/>
        <v>2</v>
      </c>
      <c r="P25" s="13">
        <f t="shared" si="4"/>
        <v>2</v>
      </c>
      <c r="Q25" s="13">
        <f t="shared" si="5"/>
        <v>26</v>
      </c>
      <c r="R25" s="13">
        <f t="shared" si="6"/>
        <v>74</v>
      </c>
      <c r="S25" s="13">
        <f t="shared" si="7"/>
        <v>8</v>
      </c>
      <c r="T25" s="13">
        <f t="shared" si="8"/>
        <v>8</v>
      </c>
      <c r="U25" s="13">
        <f t="shared" si="9"/>
        <v>42</v>
      </c>
      <c r="V25" s="13">
        <f t="shared" si="10"/>
        <v>358</v>
      </c>
    </row>
    <row r="26" spans="1:22" ht="27.9" customHeight="1" x14ac:dyDescent="0.35">
      <c r="A26" s="7">
        <v>21</v>
      </c>
      <c r="B26" s="8"/>
      <c r="C26" s="15" t="s">
        <v>32</v>
      </c>
      <c r="D26" s="15"/>
      <c r="E26" s="10">
        <v>400</v>
      </c>
      <c r="F26" s="11" t="s">
        <v>26</v>
      </c>
      <c r="G26" s="11" t="s">
        <v>26</v>
      </c>
      <c r="H26" s="12">
        <f t="shared" si="0"/>
        <v>400</v>
      </c>
      <c r="I26" s="13">
        <v>0</v>
      </c>
      <c r="J26" s="13">
        <v>0</v>
      </c>
      <c r="K26" s="16"/>
      <c r="L26" s="13">
        <v>0</v>
      </c>
      <c r="M26" s="13">
        <f t="shared" si="1"/>
        <v>400</v>
      </c>
      <c r="N26" s="13">
        <f t="shared" si="2"/>
        <v>6</v>
      </c>
      <c r="O26" s="13">
        <f t="shared" si="3"/>
        <v>2</v>
      </c>
      <c r="P26" s="13">
        <f t="shared" si="4"/>
        <v>2</v>
      </c>
      <c r="Q26" s="13">
        <f t="shared" si="5"/>
        <v>26</v>
      </c>
      <c r="R26" s="13">
        <f t="shared" si="6"/>
        <v>74</v>
      </c>
      <c r="S26" s="13">
        <f t="shared" si="7"/>
        <v>8</v>
      </c>
      <c r="T26" s="13">
        <f t="shared" si="8"/>
        <v>8</v>
      </c>
      <c r="U26" s="13">
        <f t="shared" si="9"/>
        <v>42</v>
      </c>
      <c r="V26" s="13">
        <f t="shared" si="10"/>
        <v>358</v>
      </c>
    </row>
    <row r="27" spans="1:22" ht="27.9" customHeight="1" x14ac:dyDescent="0.35">
      <c r="A27" s="7">
        <v>22</v>
      </c>
      <c r="B27" s="8"/>
      <c r="C27" s="15" t="s">
        <v>35</v>
      </c>
      <c r="D27" s="15"/>
      <c r="E27" s="10">
        <v>400</v>
      </c>
      <c r="F27" s="11" t="s">
        <v>26</v>
      </c>
      <c r="G27" s="11" t="s">
        <v>26</v>
      </c>
      <c r="H27" s="12">
        <f t="shared" si="0"/>
        <v>400</v>
      </c>
      <c r="I27" s="13">
        <v>0</v>
      </c>
      <c r="J27" s="13">
        <v>0</v>
      </c>
      <c r="K27" s="16"/>
      <c r="L27" s="13">
        <v>0</v>
      </c>
      <c r="M27" s="13">
        <f t="shared" si="1"/>
        <v>400</v>
      </c>
      <c r="N27" s="13">
        <f t="shared" si="2"/>
        <v>6</v>
      </c>
      <c r="O27" s="13">
        <f t="shared" si="3"/>
        <v>2</v>
      </c>
      <c r="P27" s="13">
        <f t="shared" si="4"/>
        <v>2</v>
      </c>
      <c r="Q27" s="13">
        <f t="shared" si="5"/>
        <v>26</v>
      </c>
      <c r="R27" s="13">
        <f t="shared" si="6"/>
        <v>74</v>
      </c>
      <c r="S27" s="13">
        <f t="shared" si="7"/>
        <v>8</v>
      </c>
      <c r="T27" s="13">
        <f t="shared" si="8"/>
        <v>8</v>
      </c>
      <c r="U27" s="13">
        <f t="shared" si="9"/>
        <v>42</v>
      </c>
      <c r="V27" s="13">
        <f t="shared" si="10"/>
        <v>358</v>
      </c>
    </row>
    <row r="28" spans="1:22" ht="27.9" customHeight="1" x14ac:dyDescent="0.35">
      <c r="A28" s="7">
        <v>23</v>
      </c>
      <c r="B28" s="8"/>
      <c r="C28" s="15" t="s">
        <v>35</v>
      </c>
      <c r="D28" s="15"/>
      <c r="E28" s="10">
        <v>400</v>
      </c>
      <c r="F28" s="11" t="s">
        <v>26</v>
      </c>
      <c r="G28" s="11" t="s">
        <v>26</v>
      </c>
      <c r="H28" s="12">
        <f t="shared" si="0"/>
        <v>400</v>
      </c>
      <c r="I28" s="13">
        <v>0</v>
      </c>
      <c r="J28" s="13">
        <v>0</v>
      </c>
      <c r="K28" s="14"/>
      <c r="L28" s="13">
        <v>0</v>
      </c>
      <c r="M28" s="13">
        <f t="shared" si="1"/>
        <v>400</v>
      </c>
      <c r="N28" s="13">
        <f t="shared" si="2"/>
        <v>6</v>
      </c>
      <c r="O28" s="13">
        <f t="shared" si="3"/>
        <v>2</v>
      </c>
      <c r="P28" s="13">
        <f t="shared" si="4"/>
        <v>2</v>
      </c>
      <c r="Q28" s="13">
        <f t="shared" si="5"/>
        <v>26</v>
      </c>
      <c r="R28" s="13">
        <f t="shared" si="6"/>
        <v>74</v>
      </c>
      <c r="S28" s="13">
        <f t="shared" si="7"/>
        <v>8</v>
      </c>
      <c r="T28" s="13">
        <f t="shared" si="8"/>
        <v>8</v>
      </c>
      <c r="U28" s="13">
        <f t="shared" si="9"/>
        <v>42</v>
      </c>
      <c r="V28" s="13">
        <f t="shared" si="10"/>
        <v>358</v>
      </c>
    </row>
    <row r="29" spans="1:22" ht="27.9" customHeight="1" x14ac:dyDescent="0.35">
      <c r="A29" s="7">
        <v>24</v>
      </c>
      <c r="B29" s="8"/>
      <c r="C29" s="15" t="s">
        <v>30</v>
      </c>
      <c r="D29" s="15"/>
      <c r="E29" s="17">
        <v>470</v>
      </c>
      <c r="F29" s="11" t="s">
        <v>26</v>
      </c>
      <c r="G29" s="11" t="s">
        <v>26</v>
      </c>
      <c r="H29" s="12">
        <f t="shared" si="0"/>
        <v>470</v>
      </c>
      <c r="I29" s="13">
        <v>0</v>
      </c>
      <c r="J29" s="13">
        <v>0</v>
      </c>
      <c r="K29" s="16"/>
      <c r="L29" s="13">
        <v>0</v>
      </c>
      <c r="M29" s="13">
        <f t="shared" si="1"/>
        <v>470</v>
      </c>
      <c r="N29" s="13">
        <f t="shared" si="2"/>
        <v>8.1</v>
      </c>
      <c r="O29" s="13">
        <f t="shared" si="3"/>
        <v>2.35</v>
      </c>
      <c r="P29" s="13">
        <f t="shared" si="4"/>
        <v>2.35</v>
      </c>
      <c r="Q29" s="13">
        <f t="shared" si="5"/>
        <v>33</v>
      </c>
      <c r="R29" s="13">
        <f t="shared" si="6"/>
        <v>84.5</v>
      </c>
      <c r="S29" s="13">
        <f t="shared" si="7"/>
        <v>9.4</v>
      </c>
      <c r="T29" s="13">
        <f t="shared" si="8"/>
        <v>9.4</v>
      </c>
      <c r="U29" s="13">
        <f t="shared" si="9"/>
        <v>52.85</v>
      </c>
      <c r="V29" s="13">
        <f t="shared" si="10"/>
        <v>417.15</v>
      </c>
    </row>
    <row r="30" spans="1:22" ht="27.9" customHeight="1" x14ac:dyDescent="0.35">
      <c r="A30" s="7">
        <v>25</v>
      </c>
      <c r="B30" s="8"/>
      <c r="C30" s="15" t="s">
        <v>30</v>
      </c>
      <c r="D30" s="15"/>
      <c r="E30" s="17">
        <v>470</v>
      </c>
      <c r="F30" s="11" t="s">
        <v>26</v>
      </c>
      <c r="G30" s="11" t="s">
        <v>26</v>
      </c>
      <c r="H30" s="12">
        <f t="shared" si="0"/>
        <v>470</v>
      </c>
      <c r="I30" s="13">
        <v>0</v>
      </c>
      <c r="J30" s="13">
        <v>0</v>
      </c>
      <c r="K30" s="14"/>
      <c r="L30" s="13">
        <v>0</v>
      </c>
      <c r="M30" s="13">
        <f t="shared" si="1"/>
        <v>470</v>
      </c>
      <c r="N30" s="13">
        <f t="shared" si="2"/>
        <v>8.1</v>
      </c>
      <c r="O30" s="13">
        <f t="shared" si="3"/>
        <v>2.35</v>
      </c>
      <c r="P30" s="13">
        <f t="shared" si="4"/>
        <v>2.35</v>
      </c>
      <c r="Q30" s="13">
        <f t="shared" si="5"/>
        <v>33</v>
      </c>
      <c r="R30" s="13">
        <f t="shared" si="6"/>
        <v>84.5</v>
      </c>
      <c r="S30" s="13">
        <f t="shared" si="7"/>
        <v>9.4</v>
      </c>
      <c r="T30" s="13">
        <f t="shared" si="8"/>
        <v>9.4</v>
      </c>
      <c r="U30" s="13">
        <f t="shared" si="9"/>
        <v>52.85</v>
      </c>
      <c r="V30" s="13">
        <f t="shared" si="10"/>
        <v>417.15</v>
      </c>
    </row>
    <row r="31" spans="1:22" ht="27.75" customHeight="1" x14ac:dyDescent="0.35">
      <c r="A31" s="7">
        <v>26</v>
      </c>
      <c r="B31" s="8"/>
      <c r="C31" s="15" t="s">
        <v>29</v>
      </c>
      <c r="D31" s="15"/>
      <c r="E31" s="10">
        <v>400</v>
      </c>
      <c r="F31" s="11" t="s">
        <v>26</v>
      </c>
      <c r="G31" s="11" t="s">
        <v>26</v>
      </c>
      <c r="H31" s="12">
        <f t="shared" si="0"/>
        <v>400</v>
      </c>
      <c r="I31" s="13">
        <v>0</v>
      </c>
      <c r="J31" s="13">
        <v>0</v>
      </c>
      <c r="K31" s="14"/>
      <c r="L31" s="13">
        <v>0</v>
      </c>
      <c r="M31" s="13">
        <f t="shared" si="1"/>
        <v>400</v>
      </c>
      <c r="N31" s="13">
        <f t="shared" si="2"/>
        <v>6</v>
      </c>
      <c r="O31" s="13">
        <f t="shared" si="3"/>
        <v>2</v>
      </c>
      <c r="P31" s="13">
        <f t="shared" si="4"/>
        <v>2</v>
      </c>
      <c r="Q31" s="13">
        <f t="shared" si="5"/>
        <v>26</v>
      </c>
      <c r="R31" s="13">
        <f t="shared" si="6"/>
        <v>74</v>
      </c>
      <c r="S31" s="13">
        <f t="shared" si="7"/>
        <v>8</v>
      </c>
      <c r="T31" s="13">
        <f t="shared" si="8"/>
        <v>8</v>
      </c>
      <c r="U31" s="13">
        <f t="shared" si="9"/>
        <v>42</v>
      </c>
      <c r="V31" s="13">
        <f t="shared" si="10"/>
        <v>358</v>
      </c>
    </row>
    <row r="32" spans="1:22" ht="27.9" customHeight="1" x14ac:dyDescent="0.35">
      <c r="A32" s="7">
        <v>27</v>
      </c>
      <c r="B32" s="8"/>
      <c r="C32" s="15" t="s">
        <v>35</v>
      </c>
      <c r="D32" s="15"/>
      <c r="E32" s="10">
        <v>400</v>
      </c>
      <c r="F32" s="11" t="s">
        <v>26</v>
      </c>
      <c r="G32" s="11" t="s">
        <v>26</v>
      </c>
      <c r="H32" s="12">
        <f t="shared" si="0"/>
        <v>400</v>
      </c>
      <c r="I32" s="13">
        <v>0</v>
      </c>
      <c r="J32" s="13">
        <v>0</v>
      </c>
      <c r="K32" s="14"/>
      <c r="L32" s="13">
        <v>0</v>
      </c>
      <c r="M32" s="13">
        <f t="shared" si="1"/>
        <v>400</v>
      </c>
      <c r="N32" s="13">
        <f t="shared" si="2"/>
        <v>6</v>
      </c>
      <c r="O32" s="13">
        <f t="shared" si="3"/>
        <v>2</v>
      </c>
      <c r="P32" s="13">
        <f t="shared" si="4"/>
        <v>2</v>
      </c>
      <c r="Q32" s="13">
        <f t="shared" si="5"/>
        <v>26</v>
      </c>
      <c r="R32" s="13">
        <f t="shared" si="6"/>
        <v>74</v>
      </c>
      <c r="S32" s="13">
        <f t="shared" si="7"/>
        <v>8</v>
      </c>
      <c r="T32" s="13">
        <f t="shared" si="8"/>
        <v>8</v>
      </c>
      <c r="U32" s="13">
        <f t="shared" si="9"/>
        <v>42</v>
      </c>
      <c r="V32" s="13">
        <f t="shared" si="10"/>
        <v>358</v>
      </c>
    </row>
    <row r="33" spans="1:22" ht="27.9" customHeight="1" x14ac:dyDescent="0.35">
      <c r="A33" s="7">
        <v>28</v>
      </c>
      <c r="B33" s="8"/>
      <c r="C33" s="15" t="s">
        <v>32</v>
      </c>
      <c r="D33" s="15"/>
      <c r="E33" s="10">
        <v>400</v>
      </c>
      <c r="F33" s="11" t="s">
        <v>26</v>
      </c>
      <c r="G33" s="11" t="s">
        <v>26</v>
      </c>
      <c r="H33" s="12">
        <f t="shared" si="0"/>
        <v>400</v>
      </c>
      <c r="I33" s="13">
        <v>0</v>
      </c>
      <c r="J33" s="13">
        <v>0</v>
      </c>
      <c r="K33" s="16"/>
      <c r="L33" s="13">
        <v>0</v>
      </c>
      <c r="M33" s="13">
        <f t="shared" si="1"/>
        <v>400</v>
      </c>
      <c r="N33" s="13">
        <f t="shared" si="2"/>
        <v>6</v>
      </c>
      <c r="O33" s="13">
        <f t="shared" si="3"/>
        <v>2</v>
      </c>
      <c r="P33" s="13">
        <f t="shared" si="4"/>
        <v>2</v>
      </c>
      <c r="Q33" s="13">
        <f t="shared" si="5"/>
        <v>26</v>
      </c>
      <c r="R33" s="13">
        <f t="shared" si="6"/>
        <v>74</v>
      </c>
      <c r="S33" s="13">
        <f t="shared" si="7"/>
        <v>8</v>
      </c>
      <c r="T33" s="13">
        <f t="shared" si="8"/>
        <v>8</v>
      </c>
      <c r="U33" s="13">
        <f t="shared" si="9"/>
        <v>42</v>
      </c>
      <c r="V33" s="13">
        <f t="shared" si="10"/>
        <v>358</v>
      </c>
    </row>
    <row r="34" spans="1:22" ht="27.9" customHeight="1" x14ac:dyDescent="0.35">
      <c r="A34" s="7">
        <v>29</v>
      </c>
      <c r="B34" s="8"/>
      <c r="C34" s="15" t="s">
        <v>30</v>
      </c>
      <c r="D34" s="15"/>
      <c r="E34" s="17">
        <v>420</v>
      </c>
      <c r="F34" s="11" t="s">
        <v>26</v>
      </c>
      <c r="G34" s="11" t="s">
        <v>26</v>
      </c>
      <c r="H34" s="12">
        <f>E34/F34*G34</f>
        <v>420</v>
      </c>
      <c r="I34" s="13">
        <v>0</v>
      </c>
      <c r="J34" s="13">
        <v>0</v>
      </c>
      <c r="K34" s="14"/>
      <c r="L34" s="13">
        <v>0</v>
      </c>
      <c r="M34" s="13">
        <f t="shared" si="1"/>
        <v>420</v>
      </c>
      <c r="N34" s="13">
        <f t="shared" si="2"/>
        <v>6.6</v>
      </c>
      <c r="O34" s="13">
        <f t="shared" si="3"/>
        <v>2.1</v>
      </c>
      <c r="P34" s="13">
        <f t="shared" si="4"/>
        <v>2.1</v>
      </c>
      <c r="Q34" s="13">
        <f t="shared" si="5"/>
        <v>28</v>
      </c>
      <c r="R34" s="13">
        <f t="shared" si="6"/>
        <v>77</v>
      </c>
      <c r="S34" s="13">
        <f t="shared" si="7"/>
        <v>8.4</v>
      </c>
      <c r="T34" s="13">
        <f t="shared" si="8"/>
        <v>8.4</v>
      </c>
      <c r="U34" s="13">
        <f t="shared" si="9"/>
        <v>45.1</v>
      </c>
      <c r="V34" s="13">
        <f t="shared" si="10"/>
        <v>374.9</v>
      </c>
    </row>
    <row r="35" spans="1:22" ht="27.9" customHeight="1" x14ac:dyDescent="0.35">
      <c r="A35" s="7">
        <v>30</v>
      </c>
      <c r="B35" s="8"/>
      <c r="C35" s="15" t="s">
        <v>31</v>
      </c>
      <c r="D35" s="15"/>
      <c r="E35" s="10">
        <v>400</v>
      </c>
      <c r="F35" s="11" t="s">
        <v>26</v>
      </c>
      <c r="G35" s="11" t="s">
        <v>26</v>
      </c>
      <c r="H35" s="12">
        <f t="shared" si="0"/>
        <v>400</v>
      </c>
      <c r="I35" s="13">
        <v>0</v>
      </c>
      <c r="J35" s="13">
        <v>0</v>
      </c>
      <c r="K35" s="14"/>
      <c r="L35" s="13">
        <v>0</v>
      </c>
      <c r="M35" s="13">
        <f t="shared" si="1"/>
        <v>400</v>
      </c>
      <c r="N35" s="13">
        <f t="shared" si="2"/>
        <v>6</v>
      </c>
      <c r="O35" s="13">
        <f t="shared" si="3"/>
        <v>2</v>
      </c>
      <c r="P35" s="13">
        <f t="shared" si="4"/>
        <v>2</v>
      </c>
      <c r="Q35" s="13">
        <f t="shared" si="5"/>
        <v>26</v>
      </c>
      <c r="R35" s="13">
        <f t="shared" si="6"/>
        <v>74</v>
      </c>
      <c r="S35" s="13">
        <f t="shared" si="7"/>
        <v>8</v>
      </c>
      <c r="T35" s="13">
        <f t="shared" si="8"/>
        <v>8</v>
      </c>
      <c r="U35" s="13">
        <f t="shared" si="9"/>
        <v>42</v>
      </c>
      <c r="V35" s="13">
        <f t="shared" si="10"/>
        <v>358</v>
      </c>
    </row>
    <row r="36" spans="1:22" ht="27.9" customHeight="1" x14ac:dyDescent="0.35">
      <c r="A36" s="7">
        <v>31</v>
      </c>
      <c r="B36" s="18"/>
      <c r="C36" s="15" t="s">
        <v>36</v>
      </c>
      <c r="D36" s="15"/>
      <c r="E36" s="17">
        <v>470</v>
      </c>
      <c r="F36" s="11" t="s">
        <v>26</v>
      </c>
      <c r="G36" s="11" t="s">
        <v>26</v>
      </c>
      <c r="H36" s="12">
        <f t="shared" si="0"/>
        <v>470</v>
      </c>
      <c r="I36" s="13">
        <v>0</v>
      </c>
      <c r="J36" s="13">
        <v>0</v>
      </c>
      <c r="K36" s="14"/>
      <c r="L36" s="13">
        <v>0</v>
      </c>
      <c r="M36" s="13">
        <f t="shared" si="1"/>
        <v>470</v>
      </c>
      <c r="N36" s="13">
        <f t="shared" si="2"/>
        <v>8.1</v>
      </c>
      <c r="O36" s="13">
        <f t="shared" si="3"/>
        <v>2.35</v>
      </c>
      <c r="P36" s="13">
        <f t="shared" si="4"/>
        <v>2.35</v>
      </c>
      <c r="Q36" s="13">
        <f t="shared" si="5"/>
        <v>33</v>
      </c>
      <c r="R36" s="13">
        <f t="shared" si="6"/>
        <v>84.5</v>
      </c>
      <c r="S36" s="13">
        <f t="shared" si="7"/>
        <v>9.4</v>
      </c>
      <c r="T36" s="13">
        <f t="shared" si="8"/>
        <v>9.4</v>
      </c>
      <c r="U36" s="13">
        <f t="shared" si="9"/>
        <v>52.85</v>
      </c>
      <c r="V36" s="13">
        <f t="shared" si="10"/>
        <v>417.15</v>
      </c>
    </row>
    <row r="37" spans="1:22" ht="27.9" customHeight="1" x14ac:dyDescent="0.35">
      <c r="A37" s="7">
        <v>32</v>
      </c>
      <c r="B37" s="18"/>
      <c r="C37" s="19" t="s">
        <v>37</v>
      </c>
      <c r="D37" s="19"/>
      <c r="E37" s="10">
        <v>400</v>
      </c>
      <c r="F37" s="11" t="s">
        <v>26</v>
      </c>
      <c r="G37" s="11" t="s">
        <v>26</v>
      </c>
      <c r="H37" s="12">
        <f t="shared" si="0"/>
        <v>400</v>
      </c>
      <c r="I37" s="13">
        <v>0</v>
      </c>
      <c r="J37" s="13">
        <v>0</v>
      </c>
      <c r="K37" s="14"/>
      <c r="L37" s="13">
        <v>0</v>
      </c>
      <c r="M37" s="13">
        <f t="shared" si="1"/>
        <v>400</v>
      </c>
      <c r="N37" s="13">
        <f t="shared" si="2"/>
        <v>6</v>
      </c>
      <c r="O37" s="13">
        <f t="shared" si="3"/>
        <v>2</v>
      </c>
      <c r="P37" s="13">
        <f t="shared" si="4"/>
        <v>2</v>
      </c>
      <c r="Q37" s="13">
        <f t="shared" si="5"/>
        <v>26</v>
      </c>
      <c r="R37" s="13">
        <f t="shared" si="6"/>
        <v>74</v>
      </c>
      <c r="S37" s="13">
        <f t="shared" si="7"/>
        <v>8</v>
      </c>
      <c r="T37" s="13">
        <f t="shared" si="8"/>
        <v>8</v>
      </c>
      <c r="U37" s="13">
        <f t="shared" si="9"/>
        <v>42</v>
      </c>
      <c r="V37" s="13">
        <f t="shared" si="10"/>
        <v>358</v>
      </c>
    </row>
    <row r="38" spans="1:22" ht="27.9" customHeight="1" x14ac:dyDescent="0.35">
      <c r="A38" s="7">
        <v>33</v>
      </c>
      <c r="B38" s="18"/>
      <c r="C38" s="19" t="s">
        <v>30</v>
      </c>
      <c r="D38" s="19"/>
      <c r="E38" s="10">
        <v>400</v>
      </c>
      <c r="F38" s="11" t="s">
        <v>26</v>
      </c>
      <c r="G38" s="11" t="s">
        <v>26</v>
      </c>
      <c r="H38" s="12">
        <f>E38/F38*G38</f>
        <v>400</v>
      </c>
      <c r="I38" s="13">
        <v>0</v>
      </c>
      <c r="J38" s="13">
        <v>0</v>
      </c>
      <c r="K38" s="14"/>
      <c r="L38" s="13">
        <v>0</v>
      </c>
      <c r="M38" s="13">
        <f t="shared" si="1"/>
        <v>400</v>
      </c>
      <c r="N38" s="13">
        <f t="shared" si="2"/>
        <v>6</v>
      </c>
      <c r="O38" s="13">
        <f t="shared" si="3"/>
        <v>2</v>
      </c>
      <c r="P38" s="13">
        <f t="shared" si="4"/>
        <v>2</v>
      </c>
      <c r="Q38" s="13">
        <f t="shared" si="5"/>
        <v>26</v>
      </c>
      <c r="R38" s="13">
        <f t="shared" si="6"/>
        <v>74</v>
      </c>
      <c r="S38" s="13">
        <f t="shared" si="7"/>
        <v>8</v>
      </c>
      <c r="T38" s="13">
        <f t="shared" si="8"/>
        <v>8</v>
      </c>
      <c r="U38" s="13">
        <f t="shared" si="9"/>
        <v>42</v>
      </c>
      <c r="V38" s="13">
        <f t="shared" si="10"/>
        <v>358</v>
      </c>
    </row>
    <row r="39" spans="1:22" ht="27.9" customHeight="1" x14ac:dyDescent="0.35">
      <c r="A39" s="7">
        <v>34</v>
      </c>
      <c r="B39" s="18"/>
      <c r="C39" s="19" t="s">
        <v>30</v>
      </c>
      <c r="D39" s="19"/>
      <c r="E39" s="10">
        <v>400</v>
      </c>
      <c r="F39" s="11" t="s">
        <v>26</v>
      </c>
      <c r="G39" s="11" t="s">
        <v>26</v>
      </c>
      <c r="H39" s="12">
        <f>E39/F39*G39</f>
        <v>400</v>
      </c>
      <c r="I39" s="13">
        <v>0</v>
      </c>
      <c r="J39" s="13">
        <v>0</v>
      </c>
      <c r="K39" s="14"/>
      <c r="L39" s="13">
        <v>0</v>
      </c>
      <c r="M39" s="13">
        <f>SUM(H39:L39)</f>
        <v>400</v>
      </c>
      <c r="N39" s="13">
        <f t="shared" si="2"/>
        <v>6</v>
      </c>
      <c r="O39" s="13">
        <f t="shared" si="3"/>
        <v>2</v>
      </c>
      <c r="P39" s="13">
        <f t="shared" si="4"/>
        <v>2</v>
      </c>
      <c r="Q39" s="13">
        <f t="shared" si="5"/>
        <v>26</v>
      </c>
      <c r="R39" s="13">
        <f t="shared" si="6"/>
        <v>74</v>
      </c>
      <c r="S39" s="13">
        <f t="shared" si="7"/>
        <v>8</v>
      </c>
      <c r="T39" s="13">
        <f t="shared" si="8"/>
        <v>8</v>
      </c>
      <c r="U39" s="13">
        <f>N39+O39+Q39+S39</f>
        <v>42</v>
      </c>
      <c r="V39" s="13">
        <f>M39-U39</f>
        <v>358</v>
      </c>
    </row>
    <row r="40" spans="1:22" ht="27.9" customHeight="1" x14ac:dyDescent="0.35">
      <c r="A40" s="7">
        <v>35</v>
      </c>
      <c r="B40" s="8"/>
      <c r="C40" s="19" t="s">
        <v>30</v>
      </c>
      <c r="D40" s="19"/>
      <c r="E40" s="10">
        <v>400</v>
      </c>
      <c r="F40" s="11" t="s">
        <v>26</v>
      </c>
      <c r="G40" s="11" t="s">
        <v>26</v>
      </c>
      <c r="H40" s="12">
        <f t="shared" ref="H40:H47" si="11">E40/F40*G40</f>
        <v>400</v>
      </c>
      <c r="I40" s="13">
        <v>0</v>
      </c>
      <c r="J40" s="13">
        <v>0</v>
      </c>
      <c r="K40" s="14"/>
      <c r="L40" s="13">
        <v>0</v>
      </c>
      <c r="M40" s="13">
        <f t="shared" si="1"/>
        <v>400</v>
      </c>
      <c r="N40" s="13">
        <f t="shared" si="2"/>
        <v>6</v>
      </c>
      <c r="O40" s="13">
        <f t="shared" si="3"/>
        <v>2</v>
      </c>
      <c r="P40" s="13">
        <f t="shared" si="4"/>
        <v>2</v>
      </c>
      <c r="Q40" s="13">
        <f t="shared" si="5"/>
        <v>26</v>
      </c>
      <c r="R40" s="13">
        <f t="shared" si="6"/>
        <v>74</v>
      </c>
      <c r="S40" s="13">
        <f t="shared" si="7"/>
        <v>8</v>
      </c>
      <c r="T40" s="13">
        <f t="shared" si="8"/>
        <v>8</v>
      </c>
      <c r="U40" s="13">
        <f t="shared" si="9"/>
        <v>42</v>
      </c>
      <c r="V40" s="13">
        <f t="shared" si="10"/>
        <v>358</v>
      </c>
    </row>
    <row r="41" spans="1:22" ht="27.9" customHeight="1" x14ac:dyDescent="0.35">
      <c r="A41" s="7">
        <v>36</v>
      </c>
      <c r="B41" s="18"/>
      <c r="C41" s="19" t="s">
        <v>32</v>
      </c>
      <c r="D41" s="19"/>
      <c r="E41" s="10">
        <v>400</v>
      </c>
      <c r="F41" s="11" t="s">
        <v>26</v>
      </c>
      <c r="G41" s="11" t="s">
        <v>26</v>
      </c>
      <c r="H41" s="12">
        <f>E41/F41*G41</f>
        <v>400</v>
      </c>
      <c r="I41" s="13">
        <v>0</v>
      </c>
      <c r="J41" s="13">
        <v>0</v>
      </c>
      <c r="K41" s="14"/>
      <c r="L41" s="13">
        <v>0</v>
      </c>
      <c r="M41" s="13">
        <f t="shared" ref="M41:M49" si="12">SUM(H41:L41)</f>
        <v>400</v>
      </c>
      <c r="N41" s="13">
        <f t="shared" si="2"/>
        <v>6</v>
      </c>
      <c r="O41" s="13">
        <f t="shared" si="3"/>
        <v>2</v>
      </c>
      <c r="P41" s="13">
        <f t="shared" si="4"/>
        <v>2</v>
      </c>
      <c r="Q41" s="13">
        <f t="shared" si="5"/>
        <v>26</v>
      </c>
      <c r="R41" s="13">
        <f t="shared" si="6"/>
        <v>74</v>
      </c>
      <c r="S41" s="13">
        <f t="shared" si="7"/>
        <v>8</v>
      </c>
      <c r="T41" s="13">
        <f t="shared" si="8"/>
        <v>8</v>
      </c>
      <c r="U41" s="13">
        <f t="shared" si="9"/>
        <v>42</v>
      </c>
      <c r="V41" s="13">
        <f t="shared" si="10"/>
        <v>358</v>
      </c>
    </row>
    <row r="42" spans="1:22" ht="27.9" customHeight="1" x14ac:dyDescent="0.35">
      <c r="A42" s="7">
        <v>37</v>
      </c>
      <c r="B42" s="18"/>
      <c r="C42" s="19" t="s">
        <v>32</v>
      </c>
      <c r="D42" s="19"/>
      <c r="E42" s="10">
        <v>400</v>
      </c>
      <c r="F42" s="11" t="s">
        <v>26</v>
      </c>
      <c r="G42" s="11" t="s">
        <v>26</v>
      </c>
      <c r="H42" s="12">
        <f t="shared" si="11"/>
        <v>400</v>
      </c>
      <c r="I42" s="13">
        <v>0</v>
      </c>
      <c r="J42" s="13">
        <v>0</v>
      </c>
      <c r="K42" s="14"/>
      <c r="L42" s="13">
        <v>0</v>
      </c>
      <c r="M42" s="13">
        <f t="shared" si="12"/>
        <v>400</v>
      </c>
      <c r="N42" s="13">
        <f t="shared" si="2"/>
        <v>6</v>
      </c>
      <c r="O42" s="13">
        <f t="shared" si="3"/>
        <v>2</v>
      </c>
      <c r="P42" s="13">
        <f t="shared" si="4"/>
        <v>2</v>
      </c>
      <c r="Q42" s="13">
        <f t="shared" si="5"/>
        <v>26</v>
      </c>
      <c r="R42" s="13">
        <f t="shared" si="6"/>
        <v>74</v>
      </c>
      <c r="S42" s="13">
        <f t="shared" si="7"/>
        <v>8</v>
      </c>
      <c r="T42" s="13">
        <f t="shared" si="8"/>
        <v>8</v>
      </c>
      <c r="U42" s="13">
        <f t="shared" si="9"/>
        <v>42</v>
      </c>
      <c r="V42" s="13">
        <f t="shared" si="10"/>
        <v>358</v>
      </c>
    </row>
    <row r="43" spans="1:22" ht="27.9" customHeight="1" x14ac:dyDescent="0.35">
      <c r="A43" s="7">
        <v>38</v>
      </c>
      <c r="B43" s="18"/>
      <c r="C43" s="19" t="s">
        <v>30</v>
      </c>
      <c r="D43" s="19"/>
      <c r="E43" s="10">
        <v>400</v>
      </c>
      <c r="F43" s="11" t="s">
        <v>26</v>
      </c>
      <c r="G43" s="11" t="s">
        <v>26</v>
      </c>
      <c r="H43" s="12">
        <f t="shared" si="11"/>
        <v>400</v>
      </c>
      <c r="I43" s="13">
        <v>0</v>
      </c>
      <c r="J43" s="13">
        <v>0</v>
      </c>
      <c r="K43" s="14"/>
      <c r="L43" s="13">
        <v>0</v>
      </c>
      <c r="M43" s="13">
        <f t="shared" si="12"/>
        <v>400</v>
      </c>
      <c r="N43" s="13">
        <f t="shared" si="2"/>
        <v>6</v>
      </c>
      <c r="O43" s="13">
        <f t="shared" si="3"/>
        <v>2</v>
      </c>
      <c r="P43" s="13">
        <f t="shared" si="4"/>
        <v>2</v>
      </c>
      <c r="Q43" s="13">
        <f t="shared" si="5"/>
        <v>26</v>
      </c>
      <c r="R43" s="13">
        <f t="shared" si="6"/>
        <v>74</v>
      </c>
      <c r="S43" s="13">
        <f t="shared" si="7"/>
        <v>8</v>
      </c>
      <c r="T43" s="13">
        <f t="shared" si="8"/>
        <v>8</v>
      </c>
      <c r="U43" s="13">
        <f t="shared" si="9"/>
        <v>42</v>
      </c>
      <c r="V43" s="13">
        <f t="shared" si="10"/>
        <v>358</v>
      </c>
    </row>
    <row r="44" spans="1:22" ht="27.9" customHeight="1" x14ac:dyDescent="0.35">
      <c r="A44" s="7">
        <v>39</v>
      </c>
      <c r="B44" s="18"/>
      <c r="C44" s="15" t="s">
        <v>31</v>
      </c>
      <c r="D44" s="19"/>
      <c r="E44" s="10">
        <v>400</v>
      </c>
      <c r="F44" s="11" t="s">
        <v>26</v>
      </c>
      <c r="G44" s="11" t="s">
        <v>26</v>
      </c>
      <c r="H44" s="12">
        <f t="shared" si="11"/>
        <v>400</v>
      </c>
      <c r="I44" s="13">
        <v>0</v>
      </c>
      <c r="J44" s="13">
        <v>0</v>
      </c>
      <c r="K44" s="14"/>
      <c r="L44" s="13">
        <v>0</v>
      </c>
      <c r="M44" s="13">
        <f t="shared" si="12"/>
        <v>400</v>
      </c>
      <c r="N44" s="13">
        <f t="shared" si="2"/>
        <v>6</v>
      </c>
      <c r="O44" s="13">
        <f t="shared" si="3"/>
        <v>2</v>
      </c>
      <c r="P44" s="13">
        <f t="shared" si="4"/>
        <v>2</v>
      </c>
      <c r="Q44" s="13">
        <f t="shared" si="5"/>
        <v>26</v>
      </c>
      <c r="R44" s="13">
        <f t="shared" si="6"/>
        <v>74</v>
      </c>
      <c r="S44" s="13">
        <f t="shared" si="7"/>
        <v>8</v>
      </c>
      <c r="T44" s="13">
        <f t="shared" si="8"/>
        <v>8</v>
      </c>
      <c r="U44" s="13">
        <f t="shared" si="9"/>
        <v>42</v>
      </c>
      <c r="V44" s="13">
        <f t="shared" si="10"/>
        <v>358</v>
      </c>
    </row>
    <row r="45" spans="1:22" ht="27.9" customHeight="1" x14ac:dyDescent="0.35">
      <c r="A45" s="7">
        <v>40</v>
      </c>
      <c r="B45" s="18"/>
      <c r="C45" s="19" t="s">
        <v>33</v>
      </c>
      <c r="D45" s="19"/>
      <c r="E45" s="17">
        <v>570</v>
      </c>
      <c r="F45" s="11" t="s">
        <v>26</v>
      </c>
      <c r="G45" s="11" t="s">
        <v>26</v>
      </c>
      <c r="H45" s="12">
        <f t="shared" si="11"/>
        <v>570</v>
      </c>
      <c r="I45" s="13">
        <v>0</v>
      </c>
      <c r="J45" s="13">
        <v>0</v>
      </c>
      <c r="K45" s="14"/>
      <c r="L45" s="13">
        <v>0</v>
      </c>
      <c r="M45" s="13">
        <f t="shared" si="12"/>
        <v>570</v>
      </c>
      <c r="N45" s="13">
        <f t="shared" si="2"/>
        <v>11.1</v>
      </c>
      <c r="O45" s="13">
        <f t="shared" si="3"/>
        <v>2.85</v>
      </c>
      <c r="P45" s="13">
        <f t="shared" si="4"/>
        <v>2.85</v>
      </c>
      <c r="Q45" s="13">
        <f t="shared" si="5"/>
        <v>43</v>
      </c>
      <c r="R45" s="13">
        <f t="shared" si="6"/>
        <v>99.5</v>
      </c>
      <c r="S45" s="13">
        <f t="shared" si="7"/>
        <v>11.4</v>
      </c>
      <c r="T45" s="13">
        <f t="shared" si="8"/>
        <v>11.4</v>
      </c>
      <c r="U45" s="13">
        <f t="shared" si="9"/>
        <v>68.350000000000009</v>
      </c>
      <c r="V45" s="13">
        <f t="shared" si="10"/>
        <v>501.65</v>
      </c>
    </row>
    <row r="46" spans="1:22" ht="27.9" customHeight="1" x14ac:dyDescent="0.35">
      <c r="A46" s="7">
        <v>41</v>
      </c>
      <c r="B46" s="18"/>
      <c r="C46" s="15" t="s">
        <v>31</v>
      </c>
      <c r="D46" s="19"/>
      <c r="E46" s="10">
        <v>400</v>
      </c>
      <c r="F46" s="11" t="s">
        <v>26</v>
      </c>
      <c r="G46" s="11" t="s">
        <v>26</v>
      </c>
      <c r="H46" s="12">
        <f t="shared" si="11"/>
        <v>400</v>
      </c>
      <c r="I46" s="13">
        <v>0</v>
      </c>
      <c r="J46" s="13">
        <v>0</v>
      </c>
      <c r="K46" s="14"/>
      <c r="L46" s="13">
        <v>0</v>
      </c>
      <c r="M46" s="13">
        <f>SUM(H46:L46)</f>
        <v>400</v>
      </c>
      <c r="N46" s="13">
        <f t="shared" si="2"/>
        <v>6</v>
      </c>
      <c r="O46" s="13">
        <f t="shared" si="3"/>
        <v>2</v>
      </c>
      <c r="P46" s="13">
        <f t="shared" si="4"/>
        <v>2</v>
      </c>
      <c r="Q46" s="13">
        <f t="shared" si="5"/>
        <v>26</v>
      </c>
      <c r="R46" s="13">
        <f t="shared" si="6"/>
        <v>74</v>
      </c>
      <c r="S46" s="13">
        <f t="shared" si="7"/>
        <v>8</v>
      </c>
      <c r="T46" s="13">
        <f t="shared" si="8"/>
        <v>8</v>
      </c>
      <c r="U46" s="13">
        <f t="shared" si="9"/>
        <v>42</v>
      </c>
      <c r="V46" s="13">
        <f t="shared" si="10"/>
        <v>358</v>
      </c>
    </row>
    <row r="47" spans="1:22" ht="27.9" customHeight="1" x14ac:dyDescent="0.35">
      <c r="A47" s="7">
        <v>42</v>
      </c>
      <c r="B47" s="18"/>
      <c r="C47" s="15" t="s">
        <v>31</v>
      </c>
      <c r="D47" s="19"/>
      <c r="E47" s="10">
        <v>400</v>
      </c>
      <c r="F47" s="11" t="s">
        <v>26</v>
      </c>
      <c r="G47" s="11" t="s">
        <v>26</v>
      </c>
      <c r="H47" s="12">
        <f t="shared" si="11"/>
        <v>400</v>
      </c>
      <c r="I47" s="13">
        <v>0</v>
      </c>
      <c r="J47" s="13">
        <v>0</v>
      </c>
      <c r="K47" s="14"/>
      <c r="L47" s="13">
        <v>0</v>
      </c>
      <c r="M47" s="13">
        <f>SUM(H47:L47)</f>
        <v>400</v>
      </c>
      <c r="N47" s="13">
        <f t="shared" si="2"/>
        <v>6</v>
      </c>
      <c r="O47" s="13">
        <f t="shared" si="3"/>
        <v>2</v>
      </c>
      <c r="P47" s="13">
        <f t="shared" si="4"/>
        <v>2</v>
      </c>
      <c r="Q47" s="13">
        <f t="shared" si="5"/>
        <v>26</v>
      </c>
      <c r="R47" s="13">
        <f t="shared" si="6"/>
        <v>74</v>
      </c>
      <c r="S47" s="13">
        <f t="shared" si="7"/>
        <v>8</v>
      </c>
      <c r="T47" s="13">
        <f t="shared" si="8"/>
        <v>8</v>
      </c>
      <c r="U47" s="13">
        <f t="shared" si="9"/>
        <v>42</v>
      </c>
      <c r="V47" s="13">
        <f t="shared" si="10"/>
        <v>358</v>
      </c>
    </row>
    <row r="48" spans="1:22" ht="27.9" customHeight="1" x14ac:dyDescent="0.35">
      <c r="A48" s="7">
        <v>43</v>
      </c>
      <c r="B48" s="18"/>
      <c r="C48" s="15" t="s">
        <v>31</v>
      </c>
      <c r="D48" s="19"/>
      <c r="E48" s="10">
        <v>400</v>
      </c>
      <c r="F48" s="11" t="s">
        <v>26</v>
      </c>
      <c r="G48" s="11" t="s">
        <v>26</v>
      </c>
      <c r="H48" s="12">
        <f>E48/F48*G48</f>
        <v>400</v>
      </c>
      <c r="I48" s="13">
        <v>0</v>
      </c>
      <c r="J48" s="13">
        <v>0</v>
      </c>
      <c r="K48" s="14"/>
      <c r="L48" s="13">
        <v>0</v>
      </c>
      <c r="M48" s="13">
        <f t="shared" si="12"/>
        <v>400</v>
      </c>
      <c r="N48" s="13">
        <f t="shared" si="2"/>
        <v>6</v>
      </c>
      <c r="O48" s="13">
        <f>M48*0.5%</f>
        <v>2</v>
      </c>
      <c r="P48" s="13">
        <f>M48*0.5%</f>
        <v>2</v>
      </c>
      <c r="Q48" s="13">
        <f>(IF(M48&lt;=200,M48*0.03,((M48-200)*0.1)+6))</f>
        <v>26</v>
      </c>
      <c r="R48" s="13">
        <f>IF(M48&lt;=200,M48*22%,IF(M48&gt;200,44+(M48-200)*15%))</f>
        <v>74</v>
      </c>
      <c r="S48" s="13">
        <f>IF(M48&lt;=8000,M48*2%,IF(M48&gt;8000,80+(M48-8000)*0.5%))</f>
        <v>8</v>
      </c>
      <c r="T48" s="13">
        <f>M48*2%</f>
        <v>8</v>
      </c>
      <c r="U48" s="13">
        <f>N48+O48+Q48+S48</f>
        <v>42</v>
      </c>
      <c r="V48" s="13">
        <f>M48-U48</f>
        <v>358</v>
      </c>
    </row>
    <row r="49" spans="1:22" ht="27.9" customHeight="1" x14ac:dyDescent="0.35">
      <c r="A49" s="7">
        <v>44</v>
      </c>
      <c r="B49" s="18"/>
      <c r="C49" s="15" t="s">
        <v>31</v>
      </c>
      <c r="D49" s="19"/>
      <c r="E49" s="10">
        <v>400</v>
      </c>
      <c r="F49" s="11" t="s">
        <v>26</v>
      </c>
      <c r="G49" s="11" t="s">
        <v>26</v>
      </c>
      <c r="H49" s="12">
        <f>E49/F49*G49</f>
        <v>400</v>
      </c>
      <c r="I49" s="13">
        <v>0</v>
      </c>
      <c r="J49" s="13">
        <v>0</v>
      </c>
      <c r="K49" s="14"/>
      <c r="L49" s="13">
        <v>0</v>
      </c>
      <c r="M49" s="13">
        <f t="shared" si="12"/>
        <v>400</v>
      </c>
      <c r="N49" s="13">
        <f t="shared" si="2"/>
        <v>6</v>
      </c>
      <c r="O49" s="13">
        <f>M49*0.5%</f>
        <v>2</v>
      </c>
      <c r="P49" s="13">
        <f>M49*0.5%</f>
        <v>2</v>
      </c>
      <c r="Q49" s="13">
        <f>(IF(M49&lt;=200,M49*0.03,((M49-200)*0.1)+6))</f>
        <v>26</v>
      </c>
      <c r="R49" s="13">
        <f>IF(M49&lt;=200,M49*22%,IF(M49&gt;200,44+(M49-200)*15%))</f>
        <v>74</v>
      </c>
      <c r="S49" s="13">
        <f>IF(M49&lt;=8000,M49*2%,IF(M49&gt;8000,80+(M49-8000)*0.5%))</f>
        <v>8</v>
      </c>
      <c r="T49" s="13">
        <f>M49*2%</f>
        <v>8</v>
      </c>
      <c r="U49" s="13">
        <f>N49+O49+Q49+S49</f>
        <v>42</v>
      </c>
      <c r="V49" s="13">
        <f>M49-U49</f>
        <v>358</v>
      </c>
    </row>
    <row r="50" spans="1:22" ht="27.9" customHeight="1" x14ac:dyDescent="0.35">
      <c r="A50" s="7">
        <v>45</v>
      </c>
      <c r="B50" s="18"/>
      <c r="C50" s="19" t="s">
        <v>30</v>
      </c>
      <c r="D50" s="19"/>
      <c r="E50" s="10">
        <v>400</v>
      </c>
      <c r="F50" s="11" t="s">
        <v>26</v>
      </c>
      <c r="G50" s="11" t="s">
        <v>26</v>
      </c>
      <c r="H50" s="12">
        <f>E50/F50*G50</f>
        <v>400</v>
      </c>
      <c r="I50" s="13">
        <v>0</v>
      </c>
      <c r="J50" s="13">
        <v>0</v>
      </c>
      <c r="K50" s="14"/>
      <c r="L50" s="13">
        <v>0</v>
      </c>
      <c r="M50" s="13">
        <f>SUM(H50:L50)</f>
        <v>400</v>
      </c>
      <c r="N50" s="13">
        <f t="shared" si="2"/>
        <v>6</v>
      </c>
      <c r="O50" s="13">
        <f>M50*0.5%</f>
        <v>2</v>
      </c>
      <c r="P50" s="13">
        <f>M50*0.5%</f>
        <v>2</v>
      </c>
      <c r="Q50" s="13">
        <f>(IF(M50&lt;=200,M50*0.03,((M50-200)*0.1)+6))</f>
        <v>26</v>
      </c>
      <c r="R50" s="13">
        <f>IF(M50&lt;=200,M50*22%,IF(M50&gt;200,44+(M50-200)*15%))</f>
        <v>74</v>
      </c>
      <c r="S50" s="13">
        <f>IF(M50&lt;=8000,M50*2%,IF(M50&gt;8000,80+(M50-8000)*0.5%))</f>
        <v>8</v>
      </c>
      <c r="T50" s="13">
        <f>M50*2%</f>
        <v>8</v>
      </c>
      <c r="U50" s="13">
        <f>N50+O50+Q50+S50</f>
        <v>42</v>
      </c>
      <c r="V50" s="13">
        <f>M50-U50</f>
        <v>358</v>
      </c>
    </row>
    <row r="51" spans="1:22" ht="27.9" customHeight="1" x14ac:dyDescent="0.35">
      <c r="A51" s="7">
        <v>46</v>
      </c>
      <c r="B51" s="18"/>
      <c r="C51" s="19" t="s">
        <v>38</v>
      </c>
      <c r="D51" s="19"/>
      <c r="E51" s="10">
        <v>400</v>
      </c>
      <c r="F51" s="11" t="s">
        <v>26</v>
      </c>
      <c r="G51" s="11" t="s">
        <v>26</v>
      </c>
      <c r="H51" s="12">
        <f t="shared" ref="H51:H57" si="13">E51/F51*G51</f>
        <v>400</v>
      </c>
      <c r="I51" s="13">
        <v>0</v>
      </c>
      <c r="J51" s="13">
        <v>0</v>
      </c>
      <c r="K51" s="14"/>
      <c r="L51" s="13">
        <v>0</v>
      </c>
      <c r="M51" s="13">
        <f t="shared" ref="M51:M57" si="14">SUM(H51:L51)</f>
        <v>400</v>
      </c>
      <c r="N51" s="13">
        <f t="shared" si="2"/>
        <v>6</v>
      </c>
      <c r="O51" s="13">
        <f t="shared" ref="O51:O58" si="15">M51*0.5%</f>
        <v>2</v>
      </c>
      <c r="P51" s="13">
        <f t="shared" ref="P51:P58" si="16">M51*0.5%</f>
        <v>2</v>
      </c>
      <c r="Q51" s="13">
        <f t="shared" ref="Q51:Q58" si="17">(IF(M51&lt;=200,M51*0.03,((M51-200)*0.1)+6))</f>
        <v>26</v>
      </c>
      <c r="R51" s="13">
        <f t="shared" ref="R51:R58" si="18">IF(M51&lt;=200,M51*22%,IF(M51&gt;200,44+(M51-200)*15%))</f>
        <v>74</v>
      </c>
      <c r="S51" s="13">
        <f t="shared" ref="S51:S58" si="19">IF(M51&lt;=8000,M51*2%,IF(M51&gt;8000,80+(M51-8000)*0.5%))</f>
        <v>8</v>
      </c>
      <c r="T51" s="13">
        <f t="shared" ref="T51:T58" si="20">M51*2%</f>
        <v>8</v>
      </c>
      <c r="U51" s="13">
        <f t="shared" ref="U51:U58" si="21">N51+O51+Q51+S51</f>
        <v>42</v>
      </c>
      <c r="V51" s="13">
        <f t="shared" ref="V51:V58" si="22">M51-U51</f>
        <v>358</v>
      </c>
    </row>
    <row r="52" spans="1:22" ht="27.9" customHeight="1" x14ac:dyDescent="0.35">
      <c r="A52" s="7">
        <v>47</v>
      </c>
      <c r="B52" s="18"/>
      <c r="C52" s="19" t="s">
        <v>30</v>
      </c>
      <c r="D52" s="19"/>
      <c r="E52" s="10">
        <v>400</v>
      </c>
      <c r="F52" s="11" t="s">
        <v>26</v>
      </c>
      <c r="G52" s="11" t="s">
        <v>26</v>
      </c>
      <c r="H52" s="12">
        <f t="shared" si="13"/>
        <v>400</v>
      </c>
      <c r="I52" s="13">
        <v>0</v>
      </c>
      <c r="J52" s="13">
        <v>0</v>
      </c>
      <c r="K52" s="14"/>
      <c r="L52" s="13">
        <v>0</v>
      </c>
      <c r="M52" s="13">
        <f t="shared" si="14"/>
        <v>400</v>
      </c>
      <c r="N52" s="13">
        <f t="shared" si="2"/>
        <v>6</v>
      </c>
      <c r="O52" s="13">
        <f t="shared" si="15"/>
        <v>2</v>
      </c>
      <c r="P52" s="13">
        <f t="shared" si="16"/>
        <v>2</v>
      </c>
      <c r="Q52" s="13">
        <f t="shared" si="17"/>
        <v>26</v>
      </c>
      <c r="R52" s="13">
        <f t="shared" si="18"/>
        <v>74</v>
      </c>
      <c r="S52" s="13">
        <f t="shared" si="19"/>
        <v>8</v>
      </c>
      <c r="T52" s="13">
        <f t="shared" si="20"/>
        <v>8</v>
      </c>
      <c r="U52" s="13">
        <f t="shared" si="21"/>
        <v>42</v>
      </c>
      <c r="V52" s="13">
        <f t="shared" si="22"/>
        <v>358</v>
      </c>
    </row>
    <row r="53" spans="1:22" ht="27.9" customHeight="1" x14ac:dyDescent="0.35">
      <c r="A53" s="7">
        <v>48</v>
      </c>
      <c r="B53" s="8"/>
      <c r="C53" s="19" t="s">
        <v>31</v>
      </c>
      <c r="D53" s="19"/>
      <c r="E53" s="10">
        <v>400</v>
      </c>
      <c r="F53" s="11" t="s">
        <v>26</v>
      </c>
      <c r="G53" s="11" t="s">
        <v>26</v>
      </c>
      <c r="H53" s="12">
        <f t="shared" si="13"/>
        <v>400</v>
      </c>
      <c r="I53" s="13">
        <v>0</v>
      </c>
      <c r="J53" s="13">
        <v>0</v>
      </c>
      <c r="K53" s="14"/>
      <c r="L53" s="13">
        <v>0</v>
      </c>
      <c r="M53" s="13">
        <f t="shared" si="14"/>
        <v>400</v>
      </c>
      <c r="N53" s="13">
        <f t="shared" si="2"/>
        <v>6</v>
      </c>
      <c r="O53" s="13">
        <f t="shared" si="15"/>
        <v>2</v>
      </c>
      <c r="P53" s="13">
        <f t="shared" si="16"/>
        <v>2</v>
      </c>
      <c r="Q53" s="13">
        <f t="shared" si="17"/>
        <v>26</v>
      </c>
      <c r="R53" s="13">
        <f t="shared" si="18"/>
        <v>74</v>
      </c>
      <c r="S53" s="13">
        <f t="shared" si="19"/>
        <v>8</v>
      </c>
      <c r="T53" s="13">
        <f t="shared" si="20"/>
        <v>8</v>
      </c>
      <c r="U53" s="13">
        <f t="shared" si="21"/>
        <v>42</v>
      </c>
      <c r="V53" s="13">
        <f t="shared" si="22"/>
        <v>358</v>
      </c>
    </row>
    <row r="54" spans="1:22" ht="27.9" customHeight="1" x14ac:dyDescent="0.35">
      <c r="A54" s="7">
        <v>49</v>
      </c>
      <c r="B54" s="18"/>
      <c r="C54" s="19" t="s">
        <v>31</v>
      </c>
      <c r="D54" s="19"/>
      <c r="E54" s="10">
        <v>400</v>
      </c>
      <c r="F54" s="11" t="s">
        <v>26</v>
      </c>
      <c r="G54" s="11" t="s">
        <v>26</v>
      </c>
      <c r="H54" s="12">
        <f t="shared" si="13"/>
        <v>400</v>
      </c>
      <c r="I54" s="13">
        <v>0</v>
      </c>
      <c r="J54" s="13">
        <v>0</v>
      </c>
      <c r="K54" s="14"/>
      <c r="L54" s="13">
        <v>0</v>
      </c>
      <c r="M54" s="13">
        <f t="shared" si="14"/>
        <v>400</v>
      </c>
      <c r="N54" s="13">
        <f t="shared" si="2"/>
        <v>6</v>
      </c>
      <c r="O54" s="13">
        <f t="shared" si="15"/>
        <v>2</v>
      </c>
      <c r="P54" s="13">
        <f t="shared" si="16"/>
        <v>2</v>
      </c>
      <c r="Q54" s="13">
        <f t="shared" si="17"/>
        <v>26</v>
      </c>
      <c r="R54" s="13">
        <f t="shared" si="18"/>
        <v>74</v>
      </c>
      <c r="S54" s="13">
        <f t="shared" si="19"/>
        <v>8</v>
      </c>
      <c r="T54" s="13">
        <f t="shared" si="20"/>
        <v>8</v>
      </c>
      <c r="U54" s="13">
        <f t="shared" si="21"/>
        <v>42</v>
      </c>
      <c r="V54" s="13">
        <f t="shared" si="22"/>
        <v>358</v>
      </c>
    </row>
    <row r="55" spans="1:22" ht="27.9" customHeight="1" x14ac:dyDescent="0.35">
      <c r="A55" s="7">
        <v>50</v>
      </c>
      <c r="B55" s="18"/>
      <c r="C55" s="19" t="s">
        <v>31</v>
      </c>
      <c r="D55" s="19"/>
      <c r="E55" s="10">
        <v>400</v>
      </c>
      <c r="F55" s="11" t="s">
        <v>26</v>
      </c>
      <c r="G55" s="11" t="s">
        <v>26</v>
      </c>
      <c r="H55" s="12">
        <f t="shared" si="13"/>
        <v>400</v>
      </c>
      <c r="I55" s="13">
        <v>0</v>
      </c>
      <c r="J55" s="13">
        <v>0</v>
      </c>
      <c r="K55" s="14"/>
      <c r="L55" s="13">
        <v>0</v>
      </c>
      <c r="M55" s="13">
        <f t="shared" si="14"/>
        <v>400</v>
      </c>
      <c r="N55" s="13">
        <f t="shared" si="2"/>
        <v>6</v>
      </c>
      <c r="O55" s="13">
        <f t="shared" si="15"/>
        <v>2</v>
      </c>
      <c r="P55" s="13">
        <f t="shared" si="16"/>
        <v>2</v>
      </c>
      <c r="Q55" s="13">
        <f t="shared" si="17"/>
        <v>26</v>
      </c>
      <c r="R55" s="13">
        <f t="shared" si="18"/>
        <v>74</v>
      </c>
      <c r="S55" s="13">
        <f t="shared" si="19"/>
        <v>8</v>
      </c>
      <c r="T55" s="13">
        <f t="shared" si="20"/>
        <v>8</v>
      </c>
      <c r="U55" s="13">
        <f t="shared" si="21"/>
        <v>42</v>
      </c>
      <c r="V55" s="13">
        <f t="shared" si="22"/>
        <v>358</v>
      </c>
    </row>
    <row r="56" spans="1:22" ht="27.9" customHeight="1" x14ac:dyDescent="0.35">
      <c r="A56" s="7">
        <v>51</v>
      </c>
      <c r="B56" s="18"/>
      <c r="C56" s="19" t="s">
        <v>31</v>
      </c>
      <c r="D56" s="19"/>
      <c r="E56" s="10">
        <v>400</v>
      </c>
      <c r="F56" s="11" t="s">
        <v>26</v>
      </c>
      <c r="G56" s="11" t="s">
        <v>26</v>
      </c>
      <c r="H56" s="12">
        <f t="shared" si="13"/>
        <v>400</v>
      </c>
      <c r="I56" s="13">
        <v>0</v>
      </c>
      <c r="J56" s="13">
        <v>0</v>
      </c>
      <c r="K56" s="14"/>
      <c r="L56" s="13">
        <v>0</v>
      </c>
      <c r="M56" s="13">
        <f t="shared" si="14"/>
        <v>400</v>
      </c>
      <c r="N56" s="13">
        <f t="shared" si="2"/>
        <v>6</v>
      </c>
      <c r="O56" s="13">
        <f t="shared" si="15"/>
        <v>2</v>
      </c>
      <c r="P56" s="13">
        <f t="shared" si="16"/>
        <v>2</v>
      </c>
      <c r="Q56" s="13">
        <f t="shared" si="17"/>
        <v>26</v>
      </c>
      <c r="R56" s="13">
        <f t="shared" si="18"/>
        <v>74</v>
      </c>
      <c r="S56" s="13">
        <f t="shared" si="19"/>
        <v>8</v>
      </c>
      <c r="T56" s="13">
        <f t="shared" si="20"/>
        <v>8</v>
      </c>
      <c r="U56" s="13">
        <f t="shared" si="21"/>
        <v>42</v>
      </c>
      <c r="V56" s="13">
        <f t="shared" si="22"/>
        <v>358</v>
      </c>
    </row>
    <row r="57" spans="1:22" ht="27.9" customHeight="1" x14ac:dyDescent="0.35">
      <c r="A57" s="7">
        <v>52</v>
      </c>
      <c r="B57" s="18"/>
      <c r="C57" s="19" t="s">
        <v>31</v>
      </c>
      <c r="D57" s="19"/>
      <c r="E57" s="10">
        <v>400</v>
      </c>
      <c r="F57" s="11" t="s">
        <v>26</v>
      </c>
      <c r="G57" s="11" t="s">
        <v>26</v>
      </c>
      <c r="H57" s="12">
        <f t="shared" si="13"/>
        <v>400</v>
      </c>
      <c r="I57" s="13">
        <v>0</v>
      </c>
      <c r="J57" s="13">
        <v>0</v>
      </c>
      <c r="K57" s="14"/>
      <c r="L57" s="13">
        <v>0</v>
      </c>
      <c r="M57" s="13">
        <f t="shared" si="14"/>
        <v>400</v>
      </c>
      <c r="N57" s="13">
        <f t="shared" si="2"/>
        <v>6</v>
      </c>
      <c r="O57" s="13">
        <f t="shared" si="15"/>
        <v>2</v>
      </c>
      <c r="P57" s="13">
        <f t="shared" si="16"/>
        <v>2</v>
      </c>
      <c r="Q57" s="13">
        <f t="shared" si="17"/>
        <v>26</v>
      </c>
      <c r="R57" s="13">
        <f t="shared" si="18"/>
        <v>74</v>
      </c>
      <c r="S57" s="13">
        <f t="shared" si="19"/>
        <v>8</v>
      </c>
      <c r="T57" s="13">
        <f t="shared" si="20"/>
        <v>8</v>
      </c>
      <c r="U57" s="13">
        <f t="shared" si="21"/>
        <v>42</v>
      </c>
      <c r="V57" s="13">
        <f t="shared" si="22"/>
        <v>358</v>
      </c>
    </row>
    <row r="58" spans="1:22" ht="27.9" customHeight="1" x14ac:dyDescent="0.35">
      <c r="A58" s="7">
        <v>53</v>
      </c>
      <c r="B58" s="20"/>
      <c r="C58" s="21" t="s">
        <v>31</v>
      </c>
      <c r="D58" s="21"/>
      <c r="E58" s="10">
        <v>400</v>
      </c>
      <c r="F58" s="11" t="s">
        <v>26</v>
      </c>
      <c r="G58" s="11" t="s">
        <v>26</v>
      </c>
      <c r="H58" s="12">
        <f>E58/F58*G58</f>
        <v>400</v>
      </c>
      <c r="I58" s="13">
        <v>0</v>
      </c>
      <c r="J58" s="13">
        <v>0</v>
      </c>
      <c r="K58" s="14"/>
      <c r="L58" s="22">
        <v>0</v>
      </c>
      <c r="M58" s="22">
        <f>SUM(H58:L58)</f>
        <v>400</v>
      </c>
      <c r="N58" s="13">
        <f t="shared" si="2"/>
        <v>6</v>
      </c>
      <c r="O58" s="22">
        <f t="shared" si="15"/>
        <v>2</v>
      </c>
      <c r="P58" s="22">
        <f t="shared" si="16"/>
        <v>2</v>
      </c>
      <c r="Q58" s="22">
        <f t="shared" si="17"/>
        <v>26</v>
      </c>
      <c r="R58" s="22">
        <f t="shared" si="18"/>
        <v>74</v>
      </c>
      <c r="S58" s="22">
        <f t="shared" si="19"/>
        <v>8</v>
      </c>
      <c r="T58" s="22">
        <f t="shared" si="20"/>
        <v>8</v>
      </c>
      <c r="U58" s="22">
        <f t="shared" si="21"/>
        <v>42</v>
      </c>
      <c r="V58" s="22">
        <f t="shared" si="22"/>
        <v>358</v>
      </c>
    </row>
    <row r="59" spans="1:22" ht="27.9" customHeight="1" x14ac:dyDescent="0.35">
      <c r="A59" s="7">
        <v>54</v>
      </c>
      <c r="B59" s="20"/>
      <c r="C59" s="19" t="s">
        <v>32</v>
      </c>
      <c r="D59" s="21"/>
      <c r="E59" s="23">
        <v>400</v>
      </c>
      <c r="F59" s="11" t="s">
        <v>26</v>
      </c>
      <c r="G59" s="11" t="s">
        <v>26</v>
      </c>
      <c r="H59" s="12">
        <f>E59/F59*G59</f>
        <v>400</v>
      </c>
      <c r="I59" s="13">
        <v>0</v>
      </c>
      <c r="J59" s="13">
        <v>0</v>
      </c>
      <c r="K59" s="14"/>
      <c r="L59" s="22">
        <v>0</v>
      </c>
      <c r="M59" s="22">
        <f>SUM(H59:L59)</f>
        <v>400</v>
      </c>
      <c r="N59" s="13">
        <f t="shared" si="2"/>
        <v>6</v>
      </c>
      <c r="O59" s="22">
        <f>M59*0.5%</f>
        <v>2</v>
      </c>
      <c r="P59" s="22">
        <f>M59*0.5%</f>
        <v>2</v>
      </c>
      <c r="Q59" s="22">
        <f>(IF(M59&lt;=200,M59*0.03,((M59-200)*0.1)+6))</f>
        <v>26</v>
      </c>
      <c r="R59" s="22">
        <f>IF(M59&lt;=200,M59*22%,IF(M59&gt;200,44+(M59-200)*15%))</f>
        <v>74</v>
      </c>
      <c r="S59" s="22">
        <f>IF(M59&lt;=8000,M59*2%,IF(M59&gt;8000,80+(M59-8000)*0.5%))</f>
        <v>8</v>
      </c>
      <c r="T59" s="22">
        <f>M59*2%</f>
        <v>8</v>
      </c>
      <c r="U59" s="22">
        <f>N59+O59+Q59+S59</f>
        <v>42</v>
      </c>
      <c r="V59" s="22">
        <f>M59-U59</f>
        <v>358</v>
      </c>
    </row>
    <row r="60" spans="1:22" ht="27.9" customHeight="1" x14ac:dyDescent="0.35">
      <c r="A60" s="7">
        <v>55</v>
      </c>
      <c r="B60" s="20"/>
      <c r="C60" s="21" t="s">
        <v>39</v>
      </c>
      <c r="D60" s="21"/>
      <c r="E60" s="23">
        <v>400</v>
      </c>
      <c r="F60" s="11" t="s">
        <v>26</v>
      </c>
      <c r="G60" s="11" t="s">
        <v>26</v>
      </c>
      <c r="H60" s="12">
        <f>E60/F60*G60</f>
        <v>400</v>
      </c>
      <c r="I60" s="13">
        <v>0</v>
      </c>
      <c r="J60" s="13">
        <v>0</v>
      </c>
      <c r="K60" s="14"/>
      <c r="L60" s="22">
        <v>0</v>
      </c>
      <c r="M60" s="22">
        <f>SUM(H60:L60)</f>
        <v>400</v>
      </c>
      <c r="N60" s="13">
        <f t="shared" si="2"/>
        <v>6</v>
      </c>
      <c r="O60" s="22">
        <f>M60*0.5%</f>
        <v>2</v>
      </c>
      <c r="P60" s="22">
        <f>M60*0.5%</f>
        <v>2</v>
      </c>
      <c r="Q60" s="22">
        <f>(IF(M60&lt;=200,M60*0.03,((M60-200)*0.1)+6))</f>
        <v>26</v>
      </c>
      <c r="R60" s="22">
        <f>IF(M60&lt;=200,M60*22%,IF(M60&gt;200,44+(M60-200)*15%))</f>
        <v>74</v>
      </c>
      <c r="S60" s="22">
        <f>IF(M60&lt;=8000,M60*2%,IF(M60&gt;8000,80+(M60-8000)*0.5%))</f>
        <v>8</v>
      </c>
      <c r="T60" s="22">
        <f>M60*2%</f>
        <v>8</v>
      </c>
      <c r="U60" s="22">
        <f>N60+O60+Q60+S60</f>
        <v>42</v>
      </c>
      <c r="V60" s="22">
        <f>M60-U60</f>
        <v>358</v>
      </c>
    </row>
    <row r="61" spans="1:22" ht="27.9" customHeight="1" x14ac:dyDescent="0.35">
      <c r="A61" s="7">
        <v>56</v>
      </c>
      <c r="B61" s="20"/>
      <c r="C61" s="19" t="s">
        <v>32</v>
      </c>
      <c r="D61" s="21"/>
      <c r="E61" s="23">
        <v>400</v>
      </c>
      <c r="F61" s="11" t="s">
        <v>26</v>
      </c>
      <c r="G61" s="11" t="s">
        <v>26</v>
      </c>
      <c r="H61" s="12">
        <f>E61/F61*G61</f>
        <v>400</v>
      </c>
      <c r="I61" s="13">
        <v>0</v>
      </c>
      <c r="J61" s="13">
        <v>0</v>
      </c>
      <c r="K61" s="14"/>
      <c r="L61" s="22">
        <v>0</v>
      </c>
      <c r="M61" s="22">
        <f>SUM(H61:L61)</f>
        <v>400</v>
      </c>
      <c r="N61" s="13">
        <f t="shared" si="2"/>
        <v>6</v>
      </c>
      <c r="O61" s="22">
        <f>M61*0.5%</f>
        <v>2</v>
      </c>
      <c r="P61" s="22">
        <f>M61*0.5%</f>
        <v>2</v>
      </c>
      <c r="Q61" s="22">
        <f>(IF(M61&lt;=200,M61*0.03,((M61-200)*0.1)+6))</f>
        <v>26</v>
      </c>
      <c r="R61" s="22">
        <f>IF(M61&lt;=200,M61*22%,IF(M61&gt;200,44+(M61-200)*15%))</f>
        <v>74</v>
      </c>
      <c r="S61" s="22">
        <f>IF(M61&lt;=8000,M61*2%,IF(M61&gt;8000,80+(M61-8000)*0.5%))</f>
        <v>8</v>
      </c>
      <c r="T61" s="22">
        <f>M61*2%</f>
        <v>8</v>
      </c>
      <c r="U61" s="22">
        <f>N61+O61+Q61+S61</f>
        <v>42</v>
      </c>
      <c r="V61" s="22">
        <f>M61-U61</f>
        <v>358</v>
      </c>
    </row>
    <row r="62" spans="1:22" ht="27.9" customHeight="1" x14ac:dyDescent="0.35">
      <c r="A62" s="7">
        <v>57</v>
      </c>
      <c r="B62" s="20"/>
      <c r="C62" s="19" t="s">
        <v>40</v>
      </c>
      <c r="D62" s="21"/>
      <c r="E62" s="23">
        <v>500</v>
      </c>
      <c r="F62" s="11" t="s">
        <v>26</v>
      </c>
      <c r="G62" s="11" t="s">
        <v>26</v>
      </c>
      <c r="H62" s="12">
        <f>E62/F62*G62</f>
        <v>500</v>
      </c>
      <c r="I62" s="13">
        <v>0</v>
      </c>
      <c r="J62" s="13">
        <v>0</v>
      </c>
      <c r="K62" s="14"/>
      <c r="L62" s="22">
        <v>0</v>
      </c>
      <c r="M62" s="22">
        <f>SUM(H62:L62)</f>
        <v>500</v>
      </c>
      <c r="N62" s="13">
        <f t="shared" si="2"/>
        <v>9</v>
      </c>
      <c r="O62" s="22">
        <f>M62*0.5%</f>
        <v>2.5</v>
      </c>
      <c r="P62" s="22">
        <f>M62*0.5%</f>
        <v>2.5</v>
      </c>
      <c r="Q62" s="22">
        <f>(IF(M62&lt;=200,M62*0.03,((M62-200)*0.1)+6))</f>
        <v>36</v>
      </c>
      <c r="R62" s="22">
        <f>IF(M62&lt;=200,M62*22%,IF(M62&gt;200,44+(M62-200)*15%))</f>
        <v>89</v>
      </c>
      <c r="S62" s="22">
        <f>IF(M62&lt;=8000,M62*2%,IF(M62&gt;8000,80+(M62-8000)*0.5%))</f>
        <v>10</v>
      </c>
      <c r="T62" s="22">
        <f>M62*2%</f>
        <v>10</v>
      </c>
      <c r="U62" s="22">
        <f>N62+O62+Q62+S62</f>
        <v>57.5</v>
      </c>
      <c r="V62" s="22">
        <f>M62-U62</f>
        <v>442.5</v>
      </c>
    </row>
    <row r="63" spans="1:22" ht="27.9" customHeight="1" x14ac:dyDescent="0.35">
      <c r="A63" s="7">
        <v>58</v>
      </c>
      <c r="B63" s="20"/>
      <c r="C63" s="19" t="s">
        <v>31</v>
      </c>
      <c r="D63" s="21"/>
      <c r="E63" s="23">
        <v>400</v>
      </c>
      <c r="F63" s="11" t="s">
        <v>26</v>
      </c>
      <c r="G63" s="11" t="s">
        <v>26</v>
      </c>
      <c r="H63" s="12">
        <f t="shared" ref="H63:H73" si="23">E63/F63*G63</f>
        <v>400</v>
      </c>
      <c r="I63" s="13">
        <v>0</v>
      </c>
      <c r="J63" s="13">
        <v>0</v>
      </c>
      <c r="K63" s="14"/>
      <c r="L63" s="22">
        <v>0</v>
      </c>
      <c r="M63" s="22">
        <f t="shared" ref="M63:M75" si="24">SUM(H63:L63)</f>
        <v>400</v>
      </c>
      <c r="N63" s="13">
        <f t="shared" si="2"/>
        <v>6</v>
      </c>
      <c r="O63" s="22">
        <f t="shared" ref="O63:O75" si="25">M63*0.5%</f>
        <v>2</v>
      </c>
      <c r="P63" s="22">
        <f t="shared" ref="P63:P75" si="26">M63*0.5%</f>
        <v>2</v>
      </c>
      <c r="Q63" s="22">
        <f t="shared" ref="Q63:Q75" si="27">(IF(M63&lt;=200,M63*0.03,((M63-200)*0.1)+6))</f>
        <v>26</v>
      </c>
      <c r="R63" s="22">
        <f t="shared" ref="R63:R75" si="28">IF(M63&lt;=200,M63*22%,IF(M63&gt;200,44+(M63-200)*15%))</f>
        <v>74</v>
      </c>
      <c r="S63" s="22">
        <f t="shared" ref="S63:S75" si="29">IF(M63&lt;=8000,M63*2%,IF(M63&gt;8000,80+(M63-8000)*0.5%))</f>
        <v>8</v>
      </c>
      <c r="T63" s="22">
        <f t="shared" ref="T63:T75" si="30">M63*2%</f>
        <v>8</v>
      </c>
      <c r="U63" s="22">
        <f t="shared" ref="U63:U75" si="31">N63+O63+Q63+S63</f>
        <v>42</v>
      </c>
      <c r="V63" s="22">
        <f t="shared" ref="V63:V75" si="32">M63-U63</f>
        <v>358</v>
      </c>
    </row>
    <row r="64" spans="1:22" ht="27.9" customHeight="1" x14ac:dyDescent="0.35">
      <c r="A64" s="7">
        <v>59</v>
      </c>
      <c r="B64" s="20"/>
      <c r="C64" s="19" t="s">
        <v>31</v>
      </c>
      <c r="D64" s="21"/>
      <c r="E64" s="23">
        <v>400</v>
      </c>
      <c r="F64" s="11" t="s">
        <v>26</v>
      </c>
      <c r="G64" s="11" t="s">
        <v>26</v>
      </c>
      <c r="H64" s="12">
        <f t="shared" si="23"/>
        <v>400</v>
      </c>
      <c r="I64" s="13">
        <v>0</v>
      </c>
      <c r="J64" s="13">
        <v>0</v>
      </c>
      <c r="K64" s="14"/>
      <c r="L64" s="22">
        <v>0</v>
      </c>
      <c r="M64" s="22">
        <f t="shared" si="24"/>
        <v>400</v>
      </c>
      <c r="N64" s="13">
        <f t="shared" si="2"/>
        <v>6</v>
      </c>
      <c r="O64" s="22">
        <f t="shared" si="25"/>
        <v>2</v>
      </c>
      <c r="P64" s="22">
        <f t="shared" si="26"/>
        <v>2</v>
      </c>
      <c r="Q64" s="22">
        <f t="shared" si="27"/>
        <v>26</v>
      </c>
      <c r="R64" s="22">
        <f t="shared" si="28"/>
        <v>74</v>
      </c>
      <c r="S64" s="22">
        <f t="shared" si="29"/>
        <v>8</v>
      </c>
      <c r="T64" s="22">
        <f t="shared" si="30"/>
        <v>8</v>
      </c>
      <c r="U64" s="22">
        <f t="shared" si="31"/>
        <v>42</v>
      </c>
      <c r="V64" s="22">
        <f t="shared" si="32"/>
        <v>358</v>
      </c>
    </row>
    <row r="65" spans="1:22" ht="27.9" customHeight="1" x14ac:dyDescent="0.35">
      <c r="A65" s="7">
        <v>60</v>
      </c>
      <c r="B65" s="20"/>
      <c r="C65" s="19" t="s">
        <v>35</v>
      </c>
      <c r="D65" s="21"/>
      <c r="E65" s="23">
        <v>400</v>
      </c>
      <c r="F65" s="11" t="s">
        <v>26</v>
      </c>
      <c r="G65" s="11" t="s">
        <v>26</v>
      </c>
      <c r="H65" s="12">
        <f t="shared" si="23"/>
        <v>400</v>
      </c>
      <c r="I65" s="13">
        <v>0</v>
      </c>
      <c r="J65" s="13">
        <v>0</v>
      </c>
      <c r="K65" s="14"/>
      <c r="L65" s="22">
        <v>0</v>
      </c>
      <c r="M65" s="22">
        <f t="shared" si="24"/>
        <v>400</v>
      </c>
      <c r="N65" s="13">
        <f t="shared" si="2"/>
        <v>6</v>
      </c>
      <c r="O65" s="22">
        <f t="shared" si="25"/>
        <v>2</v>
      </c>
      <c r="P65" s="22">
        <f t="shared" si="26"/>
        <v>2</v>
      </c>
      <c r="Q65" s="22">
        <f t="shared" si="27"/>
        <v>26</v>
      </c>
      <c r="R65" s="22">
        <f t="shared" si="28"/>
        <v>74</v>
      </c>
      <c r="S65" s="22">
        <f t="shared" si="29"/>
        <v>8</v>
      </c>
      <c r="T65" s="22">
        <f t="shared" si="30"/>
        <v>8</v>
      </c>
      <c r="U65" s="22">
        <f t="shared" si="31"/>
        <v>42</v>
      </c>
      <c r="V65" s="22">
        <f t="shared" si="32"/>
        <v>358</v>
      </c>
    </row>
    <row r="66" spans="1:22" ht="27.9" customHeight="1" x14ac:dyDescent="0.35">
      <c r="A66" s="7">
        <v>61</v>
      </c>
      <c r="B66" s="20"/>
      <c r="C66" s="19" t="s">
        <v>31</v>
      </c>
      <c r="D66" s="21"/>
      <c r="E66" s="23">
        <v>400</v>
      </c>
      <c r="F66" s="11" t="s">
        <v>26</v>
      </c>
      <c r="G66" s="11" t="s">
        <v>26</v>
      </c>
      <c r="H66" s="12">
        <f t="shared" si="23"/>
        <v>400</v>
      </c>
      <c r="I66" s="13">
        <v>0</v>
      </c>
      <c r="J66" s="13">
        <v>0</v>
      </c>
      <c r="K66" s="14"/>
      <c r="L66" s="22">
        <v>0</v>
      </c>
      <c r="M66" s="22">
        <f t="shared" si="24"/>
        <v>400</v>
      </c>
      <c r="N66" s="13">
        <f t="shared" si="2"/>
        <v>6</v>
      </c>
      <c r="O66" s="22">
        <f t="shared" si="25"/>
        <v>2</v>
      </c>
      <c r="P66" s="22">
        <f t="shared" si="26"/>
        <v>2</v>
      </c>
      <c r="Q66" s="22">
        <f t="shared" si="27"/>
        <v>26</v>
      </c>
      <c r="R66" s="22">
        <f t="shared" si="28"/>
        <v>74</v>
      </c>
      <c r="S66" s="22">
        <f t="shared" si="29"/>
        <v>8</v>
      </c>
      <c r="T66" s="22">
        <f t="shared" si="30"/>
        <v>8</v>
      </c>
      <c r="U66" s="22">
        <f t="shared" si="31"/>
        <v>42</v>
      </c>
      <c r="V66" s="22">
        <f t="shared" si="32"/>
        <v>358</v>
      </c>
    </row>
    <row r="67" spans="1:22" ht="27.9" customHeight="1" x14ac:dyDescent="0.35">
      <c r="A67" s="7">
        <v>62</v>
      </c>
      <c r="B67" s="20"/>
      <c r="C67" s="19" t="s">
        <v>32</v>
      </c>
      <c r="D67" s="21"/>
      <c r="E67" s="23">
        <v>400</v>
      </c>
      <c r="F67" s="11" t="s">
        <v>26</v>
      </c>
      <c r="G67" s="11" t="s">
        <v>26</v>
      </c>
      <c r="H67" s="12">
        <f t="shared" si="23"/>
        <v>400</v>
      </c>
      <c r="I67" s="13">
        <v>0</v>
      </c>
      <c r="J67" s="13">
        <v>0</v>
      </c>
      <c r="K67" s="14"/>
      <c r="L67" s="22">
        <v>0</v>
      </c>
      <c r="M67" s="22">
        <f t="shared" si="24"/>
        <v>400</v>
      </c>
      <c r="N67" s="13">
        <f t="shared" si="2"/>
        <v>6</v>
      </c>
      <c r="O67" s="22">
        <f t="shared" si="25"/>
        <v>2</v>
      </c>
      <c r="P67" s="22">
        <f t="shared" si="26"/>
        <v>2</v>
      </c>
      <c r="Q67" s="22">
        <f t="shared" si="27"/>
        <v>26</v>
      </c>
      <c r="R67" s="22">
        <f t="shared" si="28"/>
        <v>74</v>
      </c>
      <c r="S67" s="22">
        <f t="shared" si="29"/>
        <v>8</v>
      </c>
      <c r="T67" s="22">
        <f t="shared" si="30"/>
        <v>8</v>
      </c>
      <c r="U67" s="22">
        <f t="shared" si="31"/>
        <v>42</v>
      </c>
      <c r="V67" s="22">
        <f t="shared" si="32"/>
        <v>358</v>
      </c>
    </row>
    <row r="68" spans="1:22" ht="27.9" customHeight="1" x14ac:dyDescent="0.35">
      <c r="A68" s="7">
        <v>63</v>
      </c>
      <c r="B68" s="20"/>
      <c r="C68" s="19" t="s">
        <v>30</v>
      </c>
      <c r="D68" s="21"/>
      <c r="E68" s="23">
        <v>400</v>
      </c>
      <c r="F68" s="11" t="s">
        <v>26</v>
      </c>
      <c r="G68" s="11" t="s">
        <v>26</v>
      </c>
      <c r="H68" s="12">
        <f t="shared" si="23"/>
        <v>400</v>
      </c>
      <c r="I68" s="13">
        <v>0</v>
      </c>
      <c r="J68" s="13">
        <v>0</v>
      </c>
      <c r="K68" s="14"/>
      <c r="L68" s="22">
        <v>0</v>
      </c>
      <c r="M68" s="22">
        <f t="shared" si="24"/>
        <v>400</v>
      </c>
      <c r="N68" s="13">
        <f t="shared" si="2"/>
        <v>6</v>
      </c>
      <c r="O68" s="22">
        <f t="shared" si="25"/>
        <v>2</v>
      </c>
      <c r="P68" s="22">
        <f t="shared" si="26"/>
        <v>2</v>
      </c>
      <c r="Q68" s="22">
        <f t="shared" si="27"/>
        <v>26</v>
      </c>
      <c r="R68" s="22">
        <f t="shared" si="28"/>
        <v>74</v>
      </c>
      <c r="S68" s="22">
        <f t="shared" si="29"/>
        <v>8</v>
      </c>
      <c r="T68" s="22">
        <f t="shared" si="30"/>
        <v>8</v>
      </c>
      <c r="U68" s="22">
        <f t="shared" si="31"/>
        <v>42</v>
      </c>
      <c r="V68" s="22">
        <f t="shared" si="32"/>
        <v>358</v>
      </c>
    </row>
    <row r="69" spans="1:22" ht="27.75" customHeight="1" x14ac:dyDescent="0.35">
      <c r="A69" s="7">
        <v>64</v>
      </c>
      <c r="B69" s="20"/>
      <c r="C69" s="19" t="s">
        <v>31</v>
      </c>
      <c r="D69" s="21"/>
      <c r="E69" s="23">
        <v>400</v>
      </c>
      <c r="F69" s="11" t="s">
        <v>26</v>
      </c>
      <c r="G69" s="11" t="s">
        <v>26</v>
      </c>
      <c r="H69" s="12">
        <f t="shared" si="23"/>
        <v>400</v>
      </c>
      <c r="I69" s="13">
        <v>0</v>
      </c>
      <c r="J69" s="13">
        <v>0</v>
      </c>
      <c r="K69" s="14"/>
      <c r="L69" s="22">
        <v>0</v>
      </c>
      <c r="M69" s="22">
        <f t="shared" si="24"/>
        <v>400</v>
      </c>
      <c r="N69" s="13">
        <f t="shared" si="2"/>
        <v>6</v>
      </c>
      <c r="O69" s="22">
        <f t="shared" si="25"/>
        <v>2</v>
      </c>
      <c r="P69" s="22">
        <f t="shared" si="26"/>
        <v>2</v>
      </c>
      <c r="Q69" s="22">
        <f t="shared" si="27"/>
        <v>26</v>
      </c>
      <c r="R69" s="22">
        <f t="shared" si="28"/>
        <v>74</v>
      </c>
      <c r="S69" s="22">
        <f t="shared" si="29"/>
        <v>8</v>
      </c>
      <c r="T69" s="22">
        <f t="shared" si="30"/>
        <v>8</v>
      </c>
      <c r="U69" s="22">
        <f t="shared" si="31"/>
        <v>42</v>
      </c>
      <c r="V69" s="22">
        <f t="shared" si="32"/>
        <v>358</v>
      </c>
    </row>
    <row r="70" spans="1:22" ht="27.9" customHeight="1" x14ac:dyDescent="0.35">
      <c r="A70" s="7">
        <v>65</v>
      </c>
      <c r="B70" s="20"/>
      <c r="C70" s="19" t="s">
        <v>31</v>
      </c>
      <c r="D70" s="21"/>
      <c r="E70" s="23">
        <v>400</v>
      </c>
      <c r="F70" s="11" t="s">
        <v>26</v>
      </c>
      <c r="G70" s="11" t="s">
        <v>26</v>
      </c>
      <c r="H70" s="12">
        <f t="shared" si="23"/>
        <v>400</v>
      </c>
      <c r="I70" s="13">
        <v>0</v>
      </c>
      <c r="J70" s="13">
        <v>0</v>
      </c>
      <c r="K70" s="14"/>
      <c r="L70" s="22">
        <v>0</v>
      </c>
      <c r="M70" s="22">
        <f t="shared" si="24"/>
        <v>400</v>
      </c>
      <c r="N70" s="13">
        <f t="shared" si="2"/>
        <v>6</v>
      </c>
      <c r="O70" s="22">
        <f t="shared" si="25"/>
        <v>2</v>
      </c>
      <c r="P70" s="22">
        <f t="shared" si="26"/>
        <v>2</v>
      </c>
      <c r="Q70" s="22">
        <f t="shared" si="27"/>
        <v>26</v>
      </c>
      <c r="R70" s="22">
        <f t="shared" si="28"/>
        <v>74</v>
      </c>
      <c r="S70" s="22">
        <f t="shared" si="29"/>
        <v>8</v>
      </c>
      <c r="T70" s="22">
        <f t="shared" si="30"/>
        <v>8</v>
      </c>
      <c r="U70" s="22">
        <f t="shared" si="31"/>
        <v>42</v>
      </c>
      <c r="V70" s="22">
        <f t="shared" si="32"/>
        <v>358</v>
      </c>
    </row>
    <row r="71" spans="1:22" ht="27.9" customHeight="1" x14ac:dyDescent="0.35">
      <c r="A71" s="7">
        <v>66</v>
      </c>
      <c r="B71" s="20"/>
      <c r="C71" s="19" t="s">
        <v>31</v>
      </c>
      <c r="D71" s="21"/>
      <c r="E71" s="23">
        <v>400</v>
      </c>
      <c r="F71" s="11" t="s">
        <v>26</v>
      </c>
      <c r="G71" s="11" t="s">
        <v>26</v>
      </c>
      <c r="H71" s="12">
        <f t="shared" si="23"/>
        <v>400</v>
      </c>
      <c r="I71" s="13">
        <v>0</v>
      </c>
      <c r="J71" s="13">
        <v>0</v>
      </c>
      <c r="K71" s="14"/>
      <c r="L71" s="22">
        <v>0</v>
      </c>
      <c r="M71" s="22">
        <f t="shared" si="24"/>
        <v>400</v>
      </c>
      <c r="N71" s="13">
        <f>IF(M71&lt;=200,0,IF(M71&lt;=2500,(M71-200)*0.03,IF(M71&lt;=8000,75+(M71-2500)*0.01, 625+(M71-8000)*0.14)))</f>
        <v>6</v>
      </c>
      <c r="O71" s="22">
        <f t="shared" si="25"/>
        <v>2</v>
      </c>
      <c r="P71" s="22">
        <f t="shared" si="26"/>
        <v>2</v>
      </c>
      <c r="Q71" s="22">
        <f t="shared" si="27"/>
        <v>26</v>
      </c>
      <c r="R71" s="22">
        <f t="shared" si="28"/>
        <v>74</v>
      </c>
      <c r="S71" s="22">
        <f t="shared" si="29"/>
        <v>8</v>
      </c>
      <c r="T71" s="22">
        <f t="shared" si="30"/>
        <v>8</v>
      </c>
      <c r="U71" s="22">
        <f t="shared" si="31"/>
        <v>42</v>
      </c>
      <c r="V71" s="22">
        <f t="shared" si="32"/>
        <v>358</v>
      </c>
    </row>
    <row r="72" spans="1:22" ht="27.9" customHeight="1" x14ac:dyDescent="0.35">
      <c r="A72" s="7">
        <v>67</v>
      </c>
      <c r="B72" s="20"/>
      <c r="C72" s="19" t="s">
        <v>31</v>
      </c>
      <c r="D72" s="21"/>
      <c r="E72" s="23">
        <v>400</v>
      </c>
      <c r="F72" s="11" t="s">
        <v>26</v>
      </c>
      <c r="G72" s="11" t="s">
        <v>26</v>
      </c>
      <c r="H72" s="12">
        <f t="shared" si="23"/>
        <v>400</v>
      </c>
      <c r="I72" s="13">
        <v>0</v>
      </c>
      <c r="J72" s="13">
        <v>0</v>
      </c>
      <c r="K72" s="14"/>
      <c r="L72" s="22">
        <v>0</v>
      </c>
      <c r="M72" s="22">
        <f t="shared" si="24"/>
        <v>400</v>
      </c>
      <c r="N72" s="13">
        <f>IF(M72&lt;=200,0,IF(M72&lt;=2500,(M72-200)*0.03,IF(M72&lt;=8000,75+(M72-2500)*0.01, 625+(M72-8000)*0.14)))</f>
        <v>6</v>
      </c>
      <c r="O72" s="22">
        <f t="shared" si="25"/>
        <v>2</v>
      </c>
      <c r="P72" s="22">
        <f t="shared" si="26"/>
        <v>2</v>
      </c>
      <c r="Q72" s="22">
        <f t="shared" si="27"/>
        <v>26</v>
      </c>
      <c r="R72" s="22">
        <f t="shared" si="28"/>
        <v>74</v>
      </c>
      <c r="S72" s="22">
        <f t="shared" si="29"/>
        <v>8</v>
      </c>
      <c r="T72" s="22">
        <f t="shared" si="30"/>
        <v>8</v>
      </c>
      <c r="U72" s="22">
        <f t="shared" si="31"/>
        <v>42</v>
      </c>
      <c r="V72" s="22">
        <f t="shared" si="32"/>
        <v>358</v>
      </c>
    </row>
    <row r="73" spans="1:22" ht="27.9" customHeight="1" x14ac:dyDescent="0.35">
      <c r="A73" s="7">
        <v>68</v>
      </c>
      <c r="B73" s="20"/>
      <c r="C73" s="19" t="s">
        <v>31</v>
      </c>
      <c r="D73" s="21"/>
      <c r="E73" s="23">
        <v>400</v>
      </c>
      <c r="F73" s="11" t="s">
        <v>26</v>
      </c>
      <c r="G73" s="11" t="s">
        <v>26</v>
      </c>
      <c r="H73" s="12">
        <f t="shared" si="23"/>
        <v>400</v>
      </c>
      <c r="I73" s="13">
        <v>0</v>
      </c>
      <c r="J73" s="13">
        <v>0</v>
      </c>
      <c r="K73" s="14"/>
      <c r="L73" s="22">
        <v>0</v>
      </c>
      <c r="M73" s="22">
        <f t="shared" si="24"/>
        <v>400</v>
      </c>
      <c r="N73" s="13">
        <f>IF(M73&lt;=200,0,IF(M73&lt;=2500,(M73-200)*0.03,IF(M73&lt;=8000,75+(M73-2500)*0.01, 625+(M73-8000)*0.14)))</f>
        <v>6</v>
      </c>
      <c r="O73" s="22">
        <f t="shared" si="25"/>
        <v>2</v>
      </c>
      <c r="P73" s="22">
        <f t="shared" si="26"/>
        <v>2</v>
      </c>
      <c r="Q73" s="22">
        <f t="shared" si="27"/>
        <v>26</v>
      </c>
      <c r="R73" s="22">
        <f t="shared" si="28"/>
        <v>74</v>
      </c>
      <c r="S73" s="22">
        <f t="shared" si="29"/>
        <v>8</v>
      </c>
      <c r="T73" s="22">
        <f t="shared" si="30"/>
        <v>8</v>
      </c>
      <c r="U73" s="22">
        <f t="shared" si="31"/>
        <v>42</v>
      </c>
      <c r="V73" s="22">
        <f t="shared" si="32"/>
        <v>358</v>
      </c>
    </row>
    <row r="74" spans="1:22" ht="27.9" customHeight="1" x14ac:dyDescent="0.35">
      <c r="A74" s="7">
        <v>69</v>
      </c>
      <c r="B74" s="20"/>
      <c r="C74" s="19" t="s">
        <v>31</v>
      </c>
      <c r="D74" s="21"/>
      <c r="E74" s="23">
        <v>400</v>
      </c>
      <c r="F74" s="11" t="s">
        <v>26</v>
      </c>
      <c r="G74" s="11" t="s">
        <v>26</v>
      </c>
      <c r="H74" s="12">
        <f>E74/F74*G74</f>
        <v>400</v>
      </c>
      <c r="I74" s="13">
        <v>0</v>
      </c>
      <c r="J74" s="13">
        <v>0</v>
      </c>
      <c r="K74" s="14"/>
      <c r="L74" s="22">
        <v>0</v>
      </c>
      <c r="M74" s="22">
        <f t="shared" si="24"/>
        <v>400</v>
      </c>
      <c r="N74" s="13">
        <f>IF(M74&lt;=200,0,IF(M74&lt;=2500,(M74-200)*0.03,IF(M74&lt;=8000,75+(M74-2500)*0.01, 625+(M74-8000)*0.14)))</f>
        <v>6</v>
      </c>
      <c r="O74" s="22">
        <f t="shared" si="25"/>
        <v>2</v>
      </c>
      <c r="P74" s="22">
        <f t="shared" si="26"/>
        <v>2</v>
      </c>
      <c r="Q74" s="22">
        <f t="shared" si="27"/>
        <v>26</v>
      </c>
      <c r="R74" s="22">
        <f t="shared" si="28"/>
        <v>74</v>
      </c>
      <c r="S74" s="22">
        <f t="shared" si="29"/>
        <v>8</v>
      </c>
      <c r="T74" s="22">
        <f t="shared" si="30"/>
        <v>8</v>
      </c>
      <c r="U74" s="22">
        <f t="shared" si="31"/>
        <v>42</v>
      </c>
      <c r="V74" s="22">
        <f t="shared" si="32"/>
        <v>358</v>
      </c>
    </row>
    <row r="75" spans="1:22" ht="27.9" customHeight="1" x14ac:dyDescent="0.35">
      <c r="A75" s="7">
        <v>70</v>
      </c>
      <c r="B75" s="20"/>
      <c r="C75" s="19" t="s">
        <v>31</v>
      </c>
      <c r="D75" s="21"/>
      <c r="E75" s="23">
        <v>400</v>
      </c>
      <c r="F75" s="11" t="s">
        <v>26</v>
      </c>
      <c r="G75" s="11" t="s">
        <v>26</v>
      </c>
      <c r="H75" s="12">
        <f>E75/F75*G75</f>
        <v>400</v>
      </c>
      <c r="I75" s="13">
        <v>0</v>
      </c>
      <c r="J75" s="13">
        <v>0</v>
      </c>
      <c r="K75" s="14"/>
      <c r="L75" s="22">
        <v>0</v>
      </c>
      <c r="M75" s="22">
        <f t="shared" si="24"/>
        <v>400</v>
      </c>
      <c r="N75" s="13">
        <f>IF(M75&lt;=200,0,IF(M75&lt;=2500,(M75-200)*0.03,IF(M75&lt;=8000,75+(M75-2500)*0.01, 625+(M75-8000)*0.14)))</f>
        <v>6</v>
      </c>
      <c r="O75" s="22">
        <f t="shared" si="25"/>
        <v>2</v>
      </c>
      <c r="P75" s="22">
        <f t="shared" si="26"/>
        <v>2</v>
      </c>
      <c r="Q75" s="22">
        <f t="shared" si="27"/>
        <v>26</v>
      </c>
      <c r="R75" s="22">
        <f t="shared" si="28"/>
        <v>74</v>
      </c>
      <c r="S75" s="22">
        <f t="shared" si="29"/>
        <v>8</v>
      </c>
      <c r="T75" s="22">
        <f t="shared" si="30"/>
        <v>8</v>
      </c>
      <c r="U75" s="22">
        <f t="shared" si="31"/>
        <v>42</v>
      </c>
      <c r="V75" s="22">
        <f t="shared" si="32"/>
        <v>358</v>
      </c>
    </row>
    <row r="76" spans="1:22" ht="24.75" customHeight="1" x14ac:dyDescent="0.35">
      <c r="A76" s="24" t="s">
        <v>41</v>
      </c>
      <c r="B76" s="24"/>
      <c r="C76" s="24"/>
      <c r="D76" s="25"/>
      <c r="E76" s="26">
        <f>SUM(E6:E75)</f>
        <v>32270</v>
      </c>
      <c r="F76" s="27"/>
      <c r="G76" s="27"/>
      <c r="H76" s="26">
        <f>SUM(H6:H75)</f>
        <v>32270</v>
      </c>
      <c r="I76" s="27">
        <f>SUM(I6:I75)</f>
        <v>0</v>
      </c>
      <c r="J76" s="27">
        <f>SUM(J6:J75)</f>
        <v>0</v>
      </c>
      <c r="K76" s="14"/>
      <c r="L76" s="28">
        <f t="shared" ref="L76:V76" si="33">SUM(L6:L75)</f>
        <v>0</v>
      </c>
      <c r="M76" s="27">
        <f>SUM(M6:M75)</f>
        <v>32270</v>
      </c>
      <c r="N76" s="27">
        <f>SUM(N6:N75)</f>
        <v>548.10000000000014</v>
      </c>
      <c r="O76" s="27">
        <f>SUM(O6:O75)</f>
        <v>161.34999999999997</v>
      </c>
      <c r="P76" s="27">
        <f>SUM(P6:P75)</f>
        <v>161.34999999999997</v>
      </c>
      <c r="Q76" s="27">
        <f>SUM(Q6:Q75)</f>
        <v>2247</v>
      </c>
      <c r="R76" s="27">
        <f t="shared" si="33"/>
        <v>5820.5</v>
      </c>
      <c r="S76" s="27">
        <f t="shared" si="33"/>
        <v>645.39999999999986</v>
      </c>
      <c r="T76" s="27">
        <f t="shared" si="33"/>
        <v>645.39999999999986</v>
      </c>
      <c r="U76" s="27">
        <f t="shared" si="33"/>
        <v>3601.849999999999</v>
      </c>
      <c r="V76" s="27">
        <f t="shared" si="33"/>
        <v>28668.149999999998</v>
      </c>
    </row>
    <row r="77" spans="1:22" ht="21" customHeight="1" x14ac:dyDescent="0.35"/>
    <row r="78" spans="1:22" ht="22.95" customHeight="1" x14ac:dyDescent="0.35">
      <c r="H78" s="29"/>
      <c r="I78" s="29"/>
      <c r="J78" s="29"/>
      <c r="K78" s="29"/>
      <c r="L78" s="29"/>
      <c r="M78" s="29"/>
      <c r="O78" s="30"/>
      <c r="P78" s="30"/>
    </row>
    <row r="79" spans="1:22" ht="21" customHeight="1" x14ac:dyDescent="0.35">
      <c r="H79" s="29"/>
      <c r="I79" s="29"/>
      <c r="J79" s="29"/>
      <c r="K79" s="29"/>
      <c r="L79" s="31" t="s">
        <v>42</v>
      </c>
      <c r="M79" s="31"/>
      <c r="N79" s="31"/>
      <c r="O79" s="31"/>
      <c r="P79" s="31"/>
      <c r="Q79" s="31"/>
      <c r="U79" s="32">
        <f>M76</f>
        <v>32270</v>
      </c>
    </row>
    <row r="80" spans="1:22" ht="21" customHeight="1" x14ac:dyDescent="0.35">
      <c r="C80" s="33"/>
      <c r="D80" s="33"/>
      <c r="H80" s="29"/>
      <c r="I80" s="29"/>
      <c r="J80" s="29"/>
      <c r="K80" s="29"/>
      <c r="L80" s="34" t="s">
        <v>43</v>
      </c>
      <c r="M80" s="34"/>
      <c r="N80" s="34"/>
      <c r="O80" s="34"/>
      <c r="P80" s="34"/>
      <c r="Q80" s="34"/>
      <c r="U80" s="30">
        <f>N76</f>
        <v>548.10000000000014</v>
      </c>
    </row>
    <row r="81" spans="2:21" ht="21" customHeight="1" x14ac:dyDescent="0.35">
      <c r="C81" s="33"/>
      <c r="D81" s="33"/>
      <c r="H81" s="29"/>
      <c r="I81" s="29"/>
      <c r="J81" s="29"/>
      <c r="K81" s="29"/>
      <c r="L81" s="34" t="s">
        <v>44</v>
      </c>
      <c r="M81" s="34"/>
      <c r="N81" s="34"/>
      <c r="O81" s="34"/>
      <c r="P81" s="34"/>
      <c r="Q81" s="34"/>
      <c r="U81" s="30">
        <f>Q76</f>
        <v>2247</v>
      </c>
    </row>
    <row r="82" spans="2:21" ht="21" customHeight="1" x14ac:dyDescent="0.35">
      <c r="H82" s="29"/>
      <c r="I82" s="29"/>
      <c r="J82" s="29"/>
      <c r="K82" s="29"/>
      <c r="L82" s="34" t="s">
        <v>45</v>
      </c>
      <c r="M82" s="34"/>
      <c r="N82" s="34"/>
      <c r="O82" s="34"/>
      <c r="P82" s="34"/>
      <c r="Q82" s="34"/>
      <c r="U82" s="30">
        <f>O76</f>
        <v>161.34999999999997</v>
      </c>
    </row>
    <row r="83" spans="2:21" ht="21" customHeight="1" x14ac:dyDescent="0.35">
      <c r="H83" s="29"/>
      <c r="I83" s="29"/>
      <c r="J83" s="29"/>
      <c r="K83" s="29"/>
      <c r="L83" s="34" t="s">
        <v>46</v>
      </c>
      <c r="M83" s="34"/>
      <c r="N83" s="34"/>
      <c r="O83" s="34"/>
      <c r="P83" s="34"/>
      <c r="Q83" s="34"/>
      <c r="U83" s="30">
        <f>T76</f>
        <v>645.39999999999986</v>
      </c>
    </row>
    <row r="84" spans="2:21" ht="21" customHeight="1" x14ac:dyDescent="0.35">
      <c r="H84" s="29"/>
      <c r="I84" s="29"/>
      <c r="J84" s="29"/>
      <c r="K84" s="29"/>
      <c r="L84" s="34" t="s">
        <v>47</v>
      </c>
      <c r="M84" s="34"/>
      <c r="N84" s="34"/>
      <c r="O84" s="34"/>
      <c r="P84" s="34"/>
      <c r="Q84" s="34"/>
      <c r="U84" s="30">
        <f>R76</f>
        <v>5820.5</v>
      </c>
    </row>
    <row r="85" spans="2:21" ht="21" customHeight="1" x14ac:dyDescent="0.35">
      <c r="B85" s="35" t="s">
        <v>50</v>
      </c>
      <c r="H85" s="29"/>
      <c r="I85" s="29"/>
      <c r="J85" s="29"/>
      <c r="K85" s="29"/>
      <c r="L85" s="34" t="s">
        <v>48</v>
      </c>
      <c r="M85" s="34"/>
      <c r="N85" s="34"/>
      <c r="O85" s="34"/>
      <c r="P85" s="34"/>
      <c r="Q85" s="34"/>
      <c r="U85" s="30">
        <f>O76</f>
        <v>161.34999999999997</v>
      </c>
    </row>
    <row r="86" spans="2:21" ht="21" customHeight="1" x14ac:dyDescent="0.35">
      <c r="B86" s="35"/>
      <c r="H86" s="29"/>
      <c r="I86" s="29"/>
      <c r="J86" s="29"/>
      <c r="K86" s="29"/>
      <c r="L86" s="34" t="s">
        <v>49</v>
      </c>
      <c r="M86" s="34"/>
      <c r="N86" s="34"/>
      <c r="O86" s="34"/>
      <c r="P86" s="34"/>
      <c r="Q86" s="34"/>
      <c r="U86" s="30">
        <f>S76</f>
        <v>645.39999999999986</v>
      </c>
    </row>
    <row r="87" spans="2:21" ht="21" customHeight="1" x14ac:dyDescent="0.35">
      <c r="H87" s="29"/>
      <c r="I87" s="29"/>
      <c r="J87" s="29"/>
      <c r="K87" s="29"/>
      <c r="L87" s="34" t="s">
        <v>24</v>
      </c>
      <c r="M87" s="34"/>
      <c r="N87" s="34"/>
      <c r="O87" s="34"/>
      <c r="P87" s="34"/>
      <c r="Q87" s="34"/>
      <c r="U87" s="30">
        <f>V76</f>
        <v>28668.149999999998</v>
      </c>
    </row>
    <row r="88" spans="2:21" ht="21" customHeight="1" x14ac:dyDescent="0.35">
      <c r="H88" s="29"/>
      <c r="I88" s="29"/>
      <c r="J88" s="29"/>
      <c r="K88" s="29"/>
      <c r="L88" s="36" t="s">
        <v>41</v>
      </c>
      <c r="M88" s="36"/>
      <c r="N88" s="36"/>
      <c r="O88" s="36"/>
      <c r="P88" s="36"/>
      <c r="Q88" s="36"/>
      <c r="R88" s="35"/>
      <c r="S88" s="35"/>
      <c r="T88" s="35"/>
      <c r="U88" s="37">
        <f>SUM(U80:U87)</f>
        <v>38897.25</v>
      </c>
    </row>
    <row r="89" spans="2:21" ht="21" customHeight="1" x14ac:dyDescent="0.35"/>
  </sheetData>
  <mergeCells count="14">
    <mergeCell ref="L87:Q87"/>
    <mergeCell ref="L88:Q88"/>
    <mergeCell ref="L81:Q81"/>
    <mergeCell ref="L82:Q82"/>
    <mergeCell ref="L83:Q83"/>
    <mergeCell ref="L84:Q84"/>
    <mergeCell ref="L85:Q85"/>
    <mergeCell ref="L86:Q86"/>
    <mergeCell ref="A2:V2"/>
    <mergeCell ref="A3:V3"/>
    <mergeCell ref="Q4:U4"/>
    <mergeCell ref="A76:C76"/>
    <mergeCell ref="L79:Q79"/>
    <mergeCell ref="L80:Q80"/>
  </mergeCells>
  <hyperlinks>
    <hyperlink ref="X2" r:id="rId1" xr:uid="{2AD8C292-CC17-4CC8-8BD8-8D212B7B994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2026-05-22T09:04:23Z</dcterms:created>
  <dcterms:modified xsi:type="dcterms:W3CDTF">2026-05-22T09:07:13Z</dcterms:modified>
</cp:coreProperties>
</file>